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avnatelj\Desktop\Računovodstvo\"/>
    </mc:Choice>
  </mc:AlternateContent>
  <xr:revisionPtr revIDLastSave="0" documentId="8_{80B7C269-DAB0-48C7-8E61-A5A87C3196F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E11" i="3"/>
  <c r="F11" i="3"/>
  <c r="F10" i="3" s="1"/>
  <c r="D19" i="3"/>
  <c r="E19" i="3"/>
  <c r="F19" i="3"/>
  <c r="F110" i="7"/>
  <c r="F109" i="7" s="1"/>
  <c r="F108" i="7" s="1"/>
  <c r="F107" i="7" s="1"/>
  <c r="G110" i="7"/>
  <c r="G109" i="7" s="1"/>
  <c r="G108" i="7" s="1"/>
  <c r="G107" i="7" s="1"/>
  <c r="F80" i="7"/>
  <c r="F79" i="7" s="1"/>
  <c r="G80" i="7"/>
  <c r="G79" i="7" s="1"/>
  <c r="F47" i="7"/>
  <c r="F46" i="7" s="1"/>
  <c r="F45" i="7" s="1"/>
  <c r="G47" i="7"/>
  <c r="G46" i="7" s="1"/>
  <c r="G45" i="7" s="1"/>
  <c r="F72" i="7"/>
  <c r="F71" i="7" s="1"/>
  <c r="G72" i="7"/>
  <c r="G71" i="7" s="1"/>
  <c r="F68" i="7"/>
  <c r="F67" i="7" s="1"/>
  <c r="G68" i="7"/>
  <c r="G67" i="7" s="1"/>
  <c r="F64" i="7"/>
  <c r="F63" i="7" s="1"/>
  <c r="F62" i="7" s="1"/>
  <c r="G64" i="7"/>
  <c r="G63" i="7" s="1"/>
  <c r="G62" i="7" s="1"/>
  <c r="F58" i="7"/>
  <c r="F57" i="7" s="1"/>
  <c r="G58" i="7"/>
  <c r="G57" i="7" s="1"/>
  <c r="F54" i="7"/>
  <c r="F53" i="7" s="1"/>
  <c r="G54" i="7"/>
  <c r="G53" i="7" s="1"/>
  <c r="F51" i="7"/>
  <c r="F50" i="7" s="1"/>
  <c r="G51" i="7"/>
  <c r="G50" i="7" s="1"/>
  <c r="F76" i="7"/>
  <c r="F75" i="7" s="1"/>
  <c r="G76" i="7"/>
  <c r="G75" i="7" s="1"/>
  <c r="F83" i="7"/>
  <c r="F82" i="7" s="1"/>
  <c r="G83" i="7"/>
  <c r="G82" i="7" s="1"/>
  <c r="F87" i="7"/>
  <c r="F86" i="7" s="1"/>
  <c r="G87" i="7"/>
  <c r="G86" i="7" s="1"/>
  <c r="F90" i="7"/>
  <c r="F89" i="7" s="1"/>
  <c r="G90" i="7"/>
  <c r="G89" i="7" s="1"/>
  <c r="F96" i="7"/>
  <c r="F95" i="7" s="1"/>
  <c r="G96" i="7"/>
  <c r="G95" i="7" s="1"/>
  <c r="F99" i="7"/>
  <c r="F98" i="7" s="1"/>
  <c r="G99" i="7"/>
  <c r="G98" i="7" s="1"/>
  <c r="F102" i="7"/>
  <c r="F101" i="7" s="1"/>
  <c r="G102" i="7"/>
  <c r="G101" i="7" s="1"/>
  <c r="F105" i="7"/>
  <c r="F104" i="7" s="1"/>
  <c r="G105" i="7"/>
  <c r="G104" i="7" s="1"/>
  <c r="F38" i="7"/>
  <c r="F37" i="7" s="1"/>
  <c r="G38" i="7"/>
  <c r="G37" i="7" s="1"/>
  <c r="F35" i="7"/>
  <c r="F34" i="7" s="1"/>
  <c r="G35" i="7"/>
  <c r="G34" i="7" s="1"/>
  <c r="F32" i="7"/>
  <c r="F31" i="7" s="1"/>
  <c r="G32" i="7"/>
  <c r="G31" i="7" s="1"/>
  <c r="F28" i="7"/>
  <c r="F27" i="7" s="1"/>
  <c r="G28" i="7"/>
  <c r="G27" i="7" s="1"/>
  <c r="F24" i="7"/>
  <c r="F23" i="7" s="1"/>
  <c r="G24" i="7"/>
  <c r="G23" i="7" s="1"/>
  <c r="F21" i="7"/>
  <c r="F20" i="7" s="1"/>
  <c r="G21" i="7"/>
  <c r="G20" i="7" s="1"/>
  <c r="F18" i="7"/>
  <c r="F17" i="7" s="1"/>
  <c r="G18" i="7"/>
  <c r="G17" i="7" s="1"/>
  <c r="F14" i="7"/>
  <c r="F13" i="7" s="1"/>
  <c r="G14" i="7"/>
  <c r="G13" i="7" s="1"/>
  <c r="F10" i="7"/>
  <c r="F9" i="7" s="1"/>
  <c r="G10" i="7"/>
  <c r="G9" i="7" s="1"/>
  <c r="E10" i="3" l="1"/>
  <c r="D10" i="3"/>
  <c r="G94" i="7"/>
  <c r="G93" i="7" s="1"/>
  <c r="G85" i="7"/>
  <c r="G78" i="7"/>
  <c r="G8" i="7"/>
  <c r="F94" i="7"/>
  <c r="F93" i="7" s="1"/>
  <c r="F85" i="7"/>
  <c r="F78" i="7"/>
  <c r="F66" i="7"/>
  <c r="F8" i="7"/>
  <c r="G66" i="7"/>
  <c r="F49" i="7"/>
  <c r="G49" i="7"/>
  <c r="F30" i="7"/>
  <c r="G30" i="7"/>
  <c r="G16" i="7"/>
  <c r="F16" i="7"/>
  <c r="E110" i="7"/>
  <c r="E109" i="7" s="1"/>
  <c r="E108" i="7" s="1"/>
  <c r="E107" i="7" s="1"/>
  <c r="E105" i="7"/>
  <c r="E104" i="7" s="1"/>
  <c r="E102" i="7"/>
  <c r="E101" i="7" s="1"/>
  <c r="E99" i="7"/>
  <c r="E98" i="7" s="1"/>
  <c r="E96" i="7"/>
  <c r="E95" i="7" s="1"/>
  <c r="E90" i="7"/>
  <c r="E89" i="7" s="1"/>
  <c r="E87" i="7"/>
  <c r="E86" i="7" s="1"/>
  <c r="E83" i="7"/>
  <c r="E82" i="7" s="1"/>
  <c r="E80" i="7"/>
  <c r="E79" i="7" s="1"/>
  <c r="E76" i="7"/>
  <c r="E75" i="7" s="1"/>
  <c r="E72" i="7"/>
  <c r="E71" i="7" s="1"/>
  <c r="E68" i="7"/>
  <c r="E67" i="7" s="1"/>
  <c r="E64" i="7"/>
  <c r="E63" i="7" s="1"/>
  <c r="E62" i="7" s="1"/>
  <c r="E58" i="7"/>
  <c r="E57" i="7" s="1"/>
  <c r="E54" i="7"/>
  <c r="E53" i="7" s="1"/>
  <c r="E51" i="7"/>
  <c r="E50" i="7" s="1"/>
  <c r="E47" i="7"/>
  <c r="E46" i="7" s="1"/>
  <c r="E45" i="7" s="1"/>
  <c r="E38" i="7"/>
  <c r="E37" i="7" s="1"/>
  <c r="E35" i="7"/>
  <c r="E34" i="7" s="1"/>
  <c r="E32" i="7"/>
  <c r="E31" i="7" s="1"/>
  <c r="E28" i="7"/>
  <c r="E27" i="7" s="1"/>
  <c r="E24" i="7"/>
  <c r="E23" i="7" s="1"/>
  <c r="E18" i="7"/>
  <c r="E17" i="7" s="1"/>
  <c r="E21" i="7"/>
  <c r="E20" i="7" s="1"/>
  <c r="E14" i="7"/>
  <c r="E13" i="7" s="1"/>
  <c r="E10" i="7"/>
  <c r="E9" i="7" s="1"/>
  <c r="E85" i="7" l="1"/>
  <c r="E94" i="7"/>
  <c r="E93" i="7" s="1"/>
  <c r="G44" i="7"/>
  <c r="G7" i="7"/>
  <c r="F44" i="7"/>
  <c r="F7" i="7"/>
  <c r="E78" i="7"/>
  <c r="E8" i="7"/>
  <c r="E66" i="7"/>
  <c r="E16" i="7"/>
  <c r="E49" i="7"/>
  <c r="E30" i="7"/>
  <c r="B11" i="5"/>
  <c r="B10" i="5" s="1"/>
  <c r="C11" i="5"/>
  <c r="C10" i="5" s="1"/>
  <c r="D11" i="5"/>
  <c r="D10" i="5" s="1"/>
  <c r="G6" i="7" l="1"/>
  <c r="F6" i="7"/>
  <c r="E44" i="7"/>
  <c r="E7" i="7"/>
  <c r="E6" i="7" s="1"/>
  <c r="B128" i="8"/>
  <c r="C128" i="8"/>
  <c r="D128" i="8"/>
  <c r="B119" i="8"/>
  <c r="C119" i="8"/>
  <c r="D119" i="8"/>
  <c r="B110" i="8"/>
  <c r="C110" i="8"/>
  <c r="D110" i="8"/>
  <c r="B101" i="8"/>
  <c r="C101" i="8"/>
  <c r="D101" i="8"/>
  <c r="B92" i="8"/>
  <c r="C92" i="8"/>
  <c r="D92" i="8"/>
  <c r="B82" i="8"/>
  <c r="C82" i="8"/>
  <c r="D82" i="8"/>
  <c r="B72" i="8"/>
  <c r="C72" i="8"/>
  <c r="D72" i="8"/>
  <c r="B57" i="8"/>
  <c r="C57" i="8"/>
  <c r="D57" i="8"/>
  <c r="B47" i="8"/>
  <c r="C47" i="8"/>
  <c r="D47" i="8"/>
  <c r="B38" i="8"/>
  <c r="C38" i="8"/>
  <c r="D38" i="8"/>
  <c r="B29" i="8"/>
  <c r="C29" i="8"/>
  <c r="D29" i="8"/>
  <c r="B20" i="8"/>
  <c r="C20" i="8"/>
  <c r="D20" i="8"/>
  <c r="B11" i="8"/>
  <c r="C11" i="8"/>
  <c r="D11" i="8"/>
  <c r="B71" i="8" l="1"/>
  <c r="D10" i="8"/>
  <c r="C10" i="8"/>
  <c r="B10" i="8"/>
  <c r="D71" i="8"/>
  <c r="C71" i="8"/>
  <c r="D27" i="3"/>
  <c r="D26" i="3" s="1"/>
  <c r="E27" i="3"/>
  <c r="F27" i="3"/>
  <c r="D34" i="3"/>
  <c r="E34" i="3"/>
  <c r="F34" i="3"/>
  <c r="F26" i="3" l="1"/>
  <c r="E26" i="3"/>
  <c r="F34" i="10"/>
  <c r="G34" i="10" s="1"/>
  <c r="H34" i="10" s="1"/>
  <c r="H21" i="10"/>
  <c r="G21" i="10"/>
  <c r="F21" i="10"/>
  <c r="H11" i="10"/>
  <c r="G11" i="10"/>
  <c r="F11" i="10"/>
  <c r="H8" i="10"/>
  <c r="G8" i="10"/>
  <c r="F8" i="10"/>
  <c r="G14" i="10" l="1"/>
  <c r="G22" i="10" s="1"/>
  <c r="G28" i="10" s="1"/>
  <c r="G29" i="10" s="1"/>
  <c r="F14" i="10"/>
  <c r="F22" i="10" s="1"/>
  <c r="F28" i="10" s="1"/>
  <c r="F29" i="10" s="1"/>
  <c r="H14" i="10"/>
  <c r="H22" i="10" s="1"/>
  <c r="H28" i="10" s="1"/>
  <c r="H29" i="10" s="1"/>
</calcChain>
</file>

<file path=xl/sharedStrings.xml><?xml version="1.0" encoding="utf-8"?>
<sst xmlns="http://schemas.openxmlformats.org/spreadsheetml/2006/main" count="363" uniqueCount="131">
  <si>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</si>
  <si>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</si>
  <si>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</si>
  <si>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</si>
  <si>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</si>
  <si>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</si>
  <si>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</si>
  <si>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</si>
  <si>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</si>
  <si>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</si>
  <si>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</si>
  <si>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</si>
  <si>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</si>
  <si>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</si>
  <si>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</si>
  <si>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</si>
  <si>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</si>
  <si>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</si>
  <si>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</si>
  <si>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</si>
  <si>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</si>
  <si>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</si>
  <si>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</si>
  <si>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</si>
  <si>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</si>
  <si>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</si>
  <si>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</si>
  <si>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</si>
  <si>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Plan za 2024.</t>
  </si>
  <si>
    <t>Projekcija 
za 2026.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</si>
  <si>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</si>
  <si>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</si>
  <si>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</si>
  <si>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</si>
  <si>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</si>
  <si>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</si>
  <si>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</si>
  <si>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</si>
  <si>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</si>
  <si>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</si>
  <si>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</si>
  <si>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</si>
  <si>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</si>
  <si>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</si>
  <si>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</si>
  <si>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</si>
  <si>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</si>
  <si>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</si>
  <si>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</si>
  <si>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</si>
  <si>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</si>
  <si>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</si>
  <si>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</si>
  <si>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</si>
  <si>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</si>
  <si>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OŠ MLADOST 
ZA 2024. I PROJEKCIJA ZA 2025. I 2026. GODINU</t>
  </si>
  <si>
    <t>FINANCIJSKI PLAN OŠ MLADOST
ZA 2024. I PROJEKCIJA ZA 2025. I 2026. GODINU</t>
  </si>
  <si>
    <t>Prihodi  od imovine</t>
  </si>
  <si>
    <t>Prihodi od upravnih i administrativnih pristojbi, , pristojbi po posebnim propisima i naknada</t>
  </si>
  <si>
    <t>Prihodi od prodaje proizvoda i robe te pruženih usluga,prihodi od donacija te povrati po protestiranim jamstvima</t>
  </si>
  <si>
    <t>Rezultat poslovanja</t>
  </si>
  <si>
    <t>Financijski rashodi</t>
  </si>
  <si>
    <t>Pomoći dane u inozemstvo i unutar općeg proračuna</t>
  </si>
  <si>
    <t>Naknade građanima i kućanstvima na temelju osiguranja i druge naknade</t>
  </si>
  <si>
    <t>Ostali rashodi</t>
  </si>
  <si>
    <t>1.2. Decentralizirana funkcija</t>
  </si>
  <si>
    <t>2.2. Vlastiti prihodi</t>
  </si>
  <si>
    <t>3.9. Prihodi po posebnim propisima</t>
  </si>
  <si>
    <t>4.2. Tekuće pomoći iz županijskog proračuna</t>
  </si>
  <si>
    <t>4.1. Tekuće pomoći iz državnog proračuna</t>
  </si>
  <si>
    <t>4.3. Kapitalne pomoći iz državnog proračuna</t>
  </si>
  <si>
    <t xml:space="preserve">5.1. Tekuće donacije </t>
  </si>
  <si>
    <t>1.1  Opći prihodi i primici</t>
  </si>
  <si>
    <t>4.6. Tekuće pomoći temeljem prijenosa sredstava  EU  i od međ.orga.</t>
  </si>
  <si>
    <t>Predškolsko i osnovno obraovanje</t>
  </si>
  <si>
    <t>Funkcijska klasifikacija-091</t>
  </si>
  <si>
    <t>PROGRAM 1060</t>
  </si>
  <si>
    <t>REDOVNA DJELATNOST OSNOVNIH ŠKOLA</t>
  </si>
  <si>
    <t>Aktivnost A106001</t>
  </si>
  <si>
    <t>FINANCIRANJE TEMELJEM KRITERIJA</t>
  </si>
  <si>
    <t>Izvor 1.1.</t>
  </si>
  <si>
    <t>OPĆI PRIHODI I PRIMICI</t>
  </si>
  <si>
    <t>PROGRAM 1061</t>
  </si>
  <si>
    <t>POSEBNI PROGRAMI OSNOVNIH ŠKOLA</t>
  </si>
  <si>
    <t>PROGRAM 1062</t>
  </si>
  <si>
    <t>ULAGANJE U OBJEKTE OSNOVNIH ŠKOLA</t>
  </si>
  <si>
    <t xml:space="preserve">               SVEUKUPNO RASHODI/IZDACI</t>
  </si>
  <si>
    <t>Izvor 1.2</t>
  </si>
  <si>
    <t>DECENTRALIZIRANA FUNKCIJA-OSNOVNO ŠKOLSTVO</t>
  </si>
  <si>
    <t>Aktivnost A106002</t>
  </si>
  <si>
    <t>FINANCIRANJE TEMELJEM STVARNIH TROŠKOVA</t>
  </si>
  <si>
    <t>Izvor 2.2.</t>
  </si>
  <si>
    <t>VLASTITI PRIHODI</t>
  </si>
  <si>
    <t>Izvor 5.1.</t>
  </si>
  <si>
    <t>Tekuće donacije</t>
  </si>
  <si>
    <t>Aktivnost 106004</t>
  </si>
  <si>
    <t>RASHODI ZA ZAPOSLENE U OSNOVNIM ŠKOLAMA</t>
  </si>
  <si>
    <t>Izvor 4.1.</t>
  </si>
  <si>
    <t>POMOĆI</t>
  </si>
  <si>
    <t>Aktivnost 106005</t>
  </si>
  <si>
    <t>OSTALI RASHODI ZA ZAPOSLENE U OSNOVNOM ŠKOLSTVU</t>
  </si>
  <si>
    <t>Aktivnost 106103</t>
  </si>
  <si>
    <t>UČENIČKE EKSKURZIJE</t>
  </si>
  <si>
    <t>TEKUĆE DONACIJE</t>
  </si>
  <si>
    <t>Aktivnost 106104</t>
  </si>
  <si>
    <t>STRUČNA VIJEĆA, MENTORSTVA,NATJECANJA,STRUČNI ISPITI,KURIKULARNA REFORMA I CJELODNEVNA NASTAVA</t>
  </si>
  <si>
    <t>Izvor 3.9.</t>
  </si>
  <si>
    <t xml:space="preserve">PRIHODI PO POSEBNIM UGOVORIMA </t>
  </si>
  <si>
    <t>Izvo 4.1.</t>
  </si>
  <si>
    <t>TEKUĆE POMOĆI IZ DRŽAVNOG PRORAČUNA</t>
  </si>
  <si>
    <t>Izvor 4.2.</t>
  </si>
  <si>
    <t>TEKUĆE POMOĆI IZ ŽUPANIJSKOG PRORAČUNA</t>
  </si>
  <si>
    <t>Aktivnost 106113</t>
  </si>
  <si>
    <t>ŠKOLSKA KUHINJA 2</t>
  </si>
  <si>
    <t>Aktivnost 106114</t>
  </si>
  <si>
    <t>CJELODNEVNA ŠKOLA</t>
  </si>
  <si>
    <t>Izvor 4.3.</t>
  </si>
  <si>
    <t>KAPITALNE POMOĆI IZ DRŽAVNOG PRORAČUNA</t>
  </si>
  <si>
    <t>Tekući projekt T106113</t>
  </si>
  <si>
    <t>ŠKOLSKA SHEMA 3</t>
  </si>
  <si>
    <t>Izvor 4.6.</t>
  </si>
  <si>
    <t>TEKUĆE POMOĆI TEMELJEM PRIJENOSA SREDSTAVA EU</t>
  </si>
  <si>
    <t>OSIGURAJMO IM JEDNAKOST 7</t>
  </si>
  <si>
    <t>Tekući projekt T106114</t>
  </si>
  <si>
    <t>Aktivnost  106202</t>
  </si>
  <si>
    <t>UREĐENJE I OPREMANJE ŠKOLA</t>
  </si>
  <si>
    <t>Aktivnost 106301</t>
  </si>
  <si>
    <t>TEKUĆE I INVESTICIJSKO ODRŽAVANJE OSNOVNIH ŠKOLA</t>
  </si>
  <si>
    <t>PROGRAM 1063</t>
  </si>
  <si>
    <t>Voditeljica računovodstva: Dragana Jelić</t>
  </si>
  <si>
    <t>Ravnatelj: Josip Jukić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</si>
</sst>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wrapText="1"/>
    </xf>
    <xf numFmtId="0" fontId="8" fillId="2" borderId="3" xfId="0" quotePrefix="1" applyFont="1" applyFill="1" applyBorder="1" applyAlignment="1">
      <alignment horizontal="left" vertical="top"/>
    </xf>
    <xf numFmtId="0" fontId="21" fillId="2" borderId="3" xfId="0" quotePrefix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" fontId="6" fillId="2" borderId="4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12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wrapText="1" indent="1"/>
    </xf>
    <xf numFmtId="3" fontId="6" fillId="2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22" fillId="5" borderId="4" xfId="0" applyFont="1" applyFill="1" applyBorder="1" applyAlignment="1">
      <alignment horizontal="left" vertical="center" wrapText="1"/>
    </xf>
    <xf numFmtId="3" fontId="22" fillId="5" borderId="3" xfId="0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horizontal="left" vertical="center" wrapText="1"/>
    </xf>
    <xf numFmtId="3" fontId="6" fillId="5" borderId="3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wrapText="1" indent="1"/>
    </xf>
    <xf numFmtId="0" fontId="3" fillId="2" borderId="2" xfId="0" applyFont="1" applyFill="1" applyBorder="1" applyAlignment="1">
      <alignment horizontal="left" wrapText="1" indent="1"/>
    </xf>
    <xf numFmtId="0" fontId="3" fillId="2" borderId="4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workbookViewId="0">
      <selection activeCell="H40" sqref="H40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113" t="s">
        <v>55</v>
      </c>
      <c r="B1" s="113"/>
      <c r="C1" s="113"/>
      <c r="D1" s="113"/>
      <c r="E1" s="113"/>
      <c r="F1" s="113"/>
      <c r="G1" s="113"/>
      <c r="H1" s="113"/>
    </row>
    <row r="2" spans="1:8" ht="18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113" t="s">
        <v>17</v>
      </c>
      <c r="B3" s="113"/>
      <c r="C3" s="113"/>
      <c r="D3" s="113"/>
      <c r="E3" s="113"/>
      <c r="F3" s="113"/>
      <c r="G3" s="114"/>
      <c r="H3" s="11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5.75" x14ac:dyDescent="0.25">
      <c r="A5" s="113" t="s">
        <v>21</v>
      </c>
      <c r="B5" s="115"/>
      <c r="C5" s="115"/>
      <c r="D5" s="115"/>
      <c r="E5" s="115"/>
      <c r="F5" s="115"/>
      <c r="G5" s="115"/>
      <c r="H5" s="115"/>
    </row>
    <row r="6" spans="1:8" ht="18" x14ac:dyDescent="0.25">
      <c r="A6" s="1"/>
      <c r="B6" s="2"/>
      <c r="C6" s="2"/>
      <c r="D6" s="2"/>
      <c r="E6" s="6"/>
      <c r="F6" s="7"/>
      <c r="G6" s="7"/>
      <c r="H6" s="30" t="s">
        <v>30</v>
      </c>
    </row>
    <row r="7" spans="1:8" ht="25.5" x14ac:dyDescent="0.25">
      <c r="A7" s="25"/>
      <c r="B7" s="26"/>
      <c r="C7" s="26"/>
      <c r="D7" s="27"/>
      <c r="E7" s="28"/>
      <c r="F7" s="3" t="s">
        <v>38</v>
      </c>
      <c r="G7" s="3" t="s">
        <v>39</v>
      </c>
      <c r="H7" s="3" t="s">
        <v>40</v>
      </c>
    </row>
    <row r="8" spans="1:8" x14ac:dyDescent="0.25">
      <c r="A8" s="116" t="s">
        <v>0</v>
      </c>
      <c r="B8" s="117"/>
      <c r="C8" s="117"/>
      <c r="D8" s="117"/>
      <c r="E8" s="118"/>
      <c r="F8" s="54">
        <f t="shared" ref="F8:H8" si="0">F9+F10</f>
        <v>2531529</v>
      </c>
      <c r="G8" s="54">
        <f t="shared" si="0"/>
        <v>2569582</v>
      </c>
      <c r="H8" s="54">
        <f t="shared" si="0"/>
        <v>2620716</v>
      </c>
    </row>
    <row r="9" spans="1:8" x14ac:dyDescent="0.25">
      <c r="A9" s="119" t="s">
        <v>32</v>
      </c>
      <c r="B9" s="120"/>
      <c r="C9" s="120"/>
      <c r="D9" s="120"/>
      <c r="E9" s="112"/>
      <c r="F9" s="53">
        <v>2531529</v>
      </c>
      <c r="G9" s="53">
        <v>2569582</v>
      </c>
      <c r="H9" s="53">
        <v>2620716</v>
      </c>
    </row>
    <row r="10" spans="1:8" x14ac:dyDescent="0.25">
      <c r="A10" s="111" t="s">
        <v>33</v>
      </c>
      <c r="B10" s="112"/>
      <c r="C10" s="112"/>
      <c r="D10" s="112"/>
      <c r="E10" s="112"/>
      <c r="F10" s="53"/>
      <c r="G10" s="53"/>
      <c r="H10" s="53"/>
    </row>
    <row r="11" spans="1:8" x14ac:dyDescent="0.25">
      <c r="A11" s="31" t="s">
        <v>1</v>
      </c>
      <c r="B11" s="39"/>
      <c r="C11" s="39"/>
      <c r="D11" s="39"/>
      <c r="E11" s="39"/>
      <c r="F11" s="54">
        <f t="shared" ref="F11:H11" si="1">F12+F13</f>
        <v>2526219</v>
      </c>
      <c r="G11" s="54">
        <f t="shared" si="1"/>
        <v>2569582</v>
      </c>
      <c r="H11" s="54">
        <f t="shared" si="1"/>
        <v>2620716</v>
      </c>
    </row>
    <row r="12" spans="1:8" x14ac:dyDescent="0.25">
      <c r="A12" s="121" t="s">
        <v>34</v>
      </c>
      <c r="B12" s="120"/>
      <c r="C12" s="120"/>
      <c r="D12" s="120"/>
      <c r="E12" s="120"/>
      <c r="F12" s="53">
        <v>2247547</v>
      </c>
      <c r="G12" s="53">
        <v>2285417</v>
      </c>
      <c r="H12" s="55">
        <v>2330947</v>
      </c>
    </row>
    <row r="13" spans="1:8" x14ac:dyDescent="0.25">
      <c r="A13" s="111" t="s">
        <v>35</v>
      </c>
      <c r="B13" s="112"/>
      <c r="C13" s="112"/>
      <c r="D13" s="112"/>
      <c r="E13" s="112"/>
      <c r="F13" s="53">
        <v>278672</v>
      </c>
      <c r="G13" s="53">
        <v>284165</v>
      </c>
      <c r="H13" s="55">
        <v>289769</v>
      </c>
    </row>
    <row r="14" spans="1:8" x14ac:dyDescent="0.25">
      <c r="A14" s="122" t="s">
        <v>47</v>
      </c>
      <c r="B14" s="117"/>
      <c r="C14" s="117"/>
      <c r="D14" s="117"/>
      <c r="E14" s="117"/>
      <c r="F14" s="54">
        <f t="shared" ref="F14:H14" si="2">F8-F11</f>
        <v>5310</v>
      </c>
      <c r="G14" s="54">
        <f t="shared" si="2"/>
        <v>0</v>
      </c>
      <c r="H14" s="54">
        <f t="shared" si="2"/>
        <v>0</v>
      </c>
    </row>
    <row r="15" spans="1:8" ht="18" x14ac:dyDescent="0.25">
      <c r="A15" s="4"/>
      <c r="B15" s="19"/>
      <c r="C15" s="19"/>
      <c r="D15" s="19"/>
      <c r="E15" s="19"/>
      <c r="F15" s="20"/>
      <c r="G15" s="20"/>
      <c r="H15" s="20"/>
    </row>
    <row r="16" spans="1:8" ht="15.75" x14ac:dyDescent="0.25">
      <c r="A16" s="113" t="s">
        <v>22</v>
      </c>
      <c r="B16" s="115"/>
      <c r="C16" s="115"/>
      <c r="D16" s="115"/>
      <c r="E16" s="115"/>
      <c r="F16" s="115"/>
      <c r="G16" s="115"/>
      <c r="H16" s="115"/>
    </row>
    <row r="17" spans="1:8" ht="18" x14ac:dyDescent="0.25">
      <c r="A17" s="4"/>
      <c r="B17" s="19"/>
      <c r="C17" s="19"/>
      <c r="D17" s="19"/>
      <c r="E17" s="19"/>
      <c r="F17" s="20"/>
      <c r="G17" s="20"/>
      <c r="H17" s="20"/>
    </row>
    <row r="18" spans="1:8" ht="25.5" x14ac:dyDescent="0.25">
      <c r="A18" s="25"/>
      <c r="B18" s="26"/>
      <c r="C18" s="26"/>
      <c r="D18" s="27"/>
      <c r="E18" s="28"/>
      <c r="F18" s="3" t="s">
        <v>38</v>
      </c>
      <c r="G18" s="3" t="s">
        <v>39</v>
      </c>
      <c r="H18" s="3" t="s">
        <v>40</v>
      </c>
    </row>
    <row r="19" spans="1:8" x14ac:dyDescent="0.25">
      <c r="A19" s="111" t="s">
        <v>36</v>
      </c>
      <c r="B19" s="112"/>
      <c r="C19" s="112"/>
      <c r="D19" s="112"/>
      <c r="E19" s="112"/>
      <c r="F19" s="53"/>
      <c r="G19" s="53"/>
      <c r="H19" s="55"/>
    </row>
    <row r="20" spans="1:8" x14ac:dyDescent="0.25">
      <c r="A20" s="111" t="s">
        <v>37</v>
      </c>
      <c r="B20" s="112"/>
      <c r="C20" s="112"/>
      <c r="D20" s="112"/>
      <c r="E20" s="112"/>
      <c r="F20" s="53"/>
      <c r="G20" s="53"/>
      <c r="H20" s="55"/>
    </row>
    <row r="21" spans="1:8" x14ac:dyDescent="0.25">
      <c r="A21" s="122" t="s">
        <v>2</v>
      </c>
      <c r="B21" s="117"/>
      <c r="C21" s="117"/>
      <c r="D21" s="117"/>
      <c r="E21" s="117"/>
      <c r="F21" s="54">
        <f t="shared" ref="F21:H21" si="3">F19-F20</f>
        <v>0</v>
      </c>
      <c r="G21" s="54">
        <f t="shared" si="3"/>
        <v>0</v>
      </c>
      <c r="H21" s="54">
        <f t="shared" si="3"/>
        <v>0</v>
      </c>
    </row>
    <row r="22" spans="1:8" x14ac:dyDescent="0.25">
      <c r="A22" s="122" t="s">
        <v>48</v>
      </c>
      <c r="B22" s="117"/>
      <c r="C22" s="117"/>
      <c r="D22" s="117"/>
      <c r="E22" s="117"/>
      <c r="F22" s="54">
        <f t="shared" ref="F22:H22" si="4">F14+F21</f>
        <v>5310</v>
      </c>
      <c r="G22" s="54">
        <f t="shared" si="4"/>
        <v>0</v>
      </c>
      <c r="H22" s="54">
        <f t="shared" si="4"/>
        <v>0</v>
      </c>
    </row>
    <row r="23" spans="1:8" ht="18" x14ac:dyDescent="0.25">
      <c r="A23" s="18"/>
      <c r="B23" s="19"/>
      <c r="C23" s="19"/>
      <c r="D23" s="19"/>
      <c r="E23" s="19"/>
      <c r="F23" s="20"/>
      <c r="G23" s="20"/>
      <c r="H23" s="20"/>
    </row>
    <row r="24" spans="1:8" ht="15.75" x14ac:dyDescent="0.25">
      <c r="A24" s="113" t="s">
        <v>49</v>
      </c>
      <c r="B24" s="115"/>
      <c r="C24" s="115"/>
      <c r="D24" s="115"/>
      <c r="E24" s="115"/>
      <c r="F24" s="115"/>
      <c r="G24" s="115"/>
      <c r="H24" s="115"/>
    </row>
    <row r="25" spans="1:8" ht="15.75" x14ac:dyDescent="0.25">
      <c r="A25" s="37"/>
      <c r="B25" s="38"/>
      <c r="C25" s="38"/>
      <c r="D25" s="38"/>
      <c r="E25" s="38"/>
      <c r="F25" s="38"/>
      <c r="G25" s="38"/>
      <c r="H25" s="38"/>
    </row>
    <row r="26" spans="1:8" ht="25.5" x14ac:dyDescent="0.25">
      <c r="A26" s="25"/>
      <c r="B26" s="26"/>
      <c r="C26" s="26"/>
      <c r="D26" s="27"/>
      <c r="E26" s="28"/>
      <c r="F26" s="3" t="s">
        <v>38</v>
      </c>
      <c r="G26" s="3" t="s">
        <v>39</v>
      </c>
      <c r="H26" s="3" t="s">
        <v>40</v>
      </c>
    </row>
    <row r="27" spans="1:8" ht="15" customHeight="1" x14ac:dyDescent="0.25">
      <c r="A27" s="125" t="s">
        <v>50</v>
      </c>
      <c r="B27" s="126"/>
      <c r="C27" s="126"/>
      <c r="D27" s="126"/>
      <c r="E27" s="127"/>
      <c r="F27" s="56">
        <v>0</v>
      </c>
      <c r="G27" s="56">
        <v>0</v>
      </c>
      <c r="H27" s="57">
        <v>0</v>
      </c>
    </row>
    <row r="28" spans="1:8" ht="15" customHeight="1" x14ac:dyDescent="0.25">
      <c r="A28" s="122" t="s">
        <v>51</v>
      </c>
      <c r="B28" s="117"/>
      <c r="C28" s="117"/>
      <c r="D28" s="117"/>
      <c r="E28" s="117"/>
      <c r="F28" s="58">
        <f t="shared" ref="F28:H28" si="5">F22+F27</f>
        <v>5310</v>
      </c>
      <c r="G28" s="58">
        <f t="shared" si="5"/>
        <v>0</v>
      </c>
      <c r="H28" s="59">
        <f t="shared" si="5"/>
        <v>0</v>
      </c>
    </row>
    <row r="29" spans="1:8" ht="45" customHeight="1" x14ac:dyDescent="0.25">
      <c r="A29" s="116" t="s">
        <v>52</v>
      </c>
      <c r="B29" s="128"/>
      <c r="C29" s="128"/>
      <c r="D29" s="128"/>
      <c r="E29" s="129"/>
      <c r="F29" s="58">
        <f t="shared" ref="F29:H29" si="6">F14+F21+F27-F28</f>
        <v>0</v>
      </c>
      <c r="G29" s="58">
        <f t="shared" si="6"/>
        <v>0</v>
      </c>
      <c r="H29" s="59">
        <f t="shared" si="6"/>
        <v>0</v>
      </c>
    </row>
    <row r="30" spans="1:8" ht="15.75" x14ac:dyDescent="0.25">
      <c r="A30" s="42"/>
      <c r="B30" s="43"/>
      <c r="C30" s="43"/>
      <c r="D30" s="43"/>
      <c r="E30" s="43"/>
      <c r="F30" s="43"/>
      <c r="G30" s="43"/>
      <c r="H30" s="43"/>
    </row>
    <row r="31" spans="1:8" ht="15.75" x14ac:dyDescent="0.25">
      <c r="A31" s="130" t="s">
        <v>46</v>
      </c>
      <c r="B31" s="130"/>
      <c r="C31" s="130"/>
      <c r="D31" s="130"/>
      <c r="E31" s="130"/>
      <c r="F31" s="130"/>
      <c r="G31" s="130"/>
      <c r="H31" s="130"/>
    </row>
    <row r="32" spans="1:8" ht="18" x14ac:dyDescent="0.25">
      <c r="A32" s="44"/>
      <c r="B32" s="45"/>
      <c r="C32" s="45"/>
      <c r="D32" s="45"/>
      <c r="E32" s="45"/>
      <c r="F32" s="46"/>
      <c r="G32" s="46"/>
      <c r="H32" s="46"/>
    </row>
    <row r="33" spans="1:8" ht="25.5" x14ac:dyDescent="0.25">
      <c r="A33" s="47"/>
      <c r="B33" s="48"/>
      <c r="C33" s="48"/>
      <c r="D33" s="49"/>
      <c r="E33" s="50"/>
      <c r="F33" s="51" t="s">
        <v>38</v>
      </c>
      <c r="G33" s="51" t="s">
        <v>39</v>
      </c>
      <c r="H33" s="51" t="s">
        <v>40</v>
      </c>
    </row>
    <row r="34" spans="1:8" x14ac:dyDescent="0.25">
      <c r="A34" s="125" t="s">
        <v>50</v>
      </c>
      <c r="B34" s="126"/>
      <c r="C34" s="126"/>
      <c r="D34" s="126"/>
      <c r="E34" s="127"/>
      <c r="F34" s="40" t="e">
        <f>#REF!</f>
        <v>#REF!</v>
      </c>
      <c r="G34" s="40">
        <f>F37</f>
        <v>0</v>
      </c>
      <c r="H34" s="41">
        <f>G37</f>
        <v>0</v>
      </c>
    </row>
    <row r="35" spans="1:8" ht="28.5" customHeight="1" x14ac:dyDescent="0.25">
      <c r="A35" s="125" t="s">
        <v>53</v>
      </c>
      <c r="B35" s="126"/>
      <c r="C35" s="126"/>
      <c r="D35" s="126"/>
      <c r="E35" s="127"/>
      <c r="F35" s="40">
        <v>0</v>
      </c>
      <c r="G35" s="40">
        <v>0</v>
      </c>
      <c r="H35" s="41">
        <v>0</v>
      </c>
    </row>
    <row r="36" spans="1:8" x14ac:dyDescent="0.25">
      <c r="A36" s="125" t="s">
        <v>54</v>
      </c>
      <c r="B36" s="131"/>
      <c r="C36" s="131"/>
      <c r="D36" s="131"/>
      <c r="E36" s="132"/>
      <c r="F36" s="40">
        <v>0</v>
      </c>
      <c r="G36" s="40">
        <v>0</v>
      </c>
      <c r="H36" s="41">
        <v>0</v>
      </c>
    </row>
    <row r="37" spans="1:8" ht="15" customHeight="1" x14ac:dyDescent="0.25">
      <c r="A37" s="122" t="s">
        <v>51</v>
      </c>
      <c r="B37" s="117"/>
      <c r="C37" s="117"/>
      <c r="D37" s="117"/>
      <c r="E37" s="117"/>
      <c r="F37" s="29"/>
      <c r="G37" s="29"/>
      <c r="H37" s="52"/>
    </row>
    <row r="38" spans="1:8" ht="17.25" customHeight="1" x14ac:dyDescent="0.25"/>
    <row r="39" spans="1:8" x14ac:dyDescent="0.25">
      <c r="A39" s="123" t="s">
        <v>31</v>
      </c>
      <c r="B39" s="124"/>
      <c r="C39" s="124"/>
      <c r="D39" s="124"/>
      <c r="E39" s="124"/>
      <c r="F39" s="124"/>
      <c r="G39" s="124"/>
      <c r="H39" s="124"/>
    </row>
    <row r="40" spans="1:8" ht="9" customHeight="1" x14ac:dyDescent="0.25"/>
    <row r="42" spans="1:8" x14ac:dyDescent="0.25">
      <c r="A42" t="s">
        <v>129</v>
      </c>
      <c r="G42" t="s">
        <v>130</v>
      </c>
    </row>
  </sheetData>
  <mergeCells count="24">
    <mergeCell ref="A39:H39"/>
    <mergeCell ref="A21:E21"/>
    <mergeCell ref="A22:E22"/>
    <mergeCell ref="A24:H24"/>
    <mergeCell ref="A27:E27"/>
    <mergeCell ref="A28:E28"/>
    <mergeCell ref="A29:E29"/>
    <mergeCell ref="A31:H31"/>
    <mergeCell ref="A34:E34"/>
    <mergeCell ref="A35:E35"/>
    <mergeCell ref="A36:E36"/>
    <mergeCell ref="A37:E37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topLeftCell="A19" workbookViewId="0">
      <selection activeCell="C32" sqref="C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6" width="25.28515625" customWidth="1"/>
  </cols>
  <sheetData>
    <row r="1" spans="1:6" ht="42" customHeight="1" x14ac:dyDescent="0.25">
      <c r="A1" s="113" t="s">
        <v>56</v>
      </c>
      <c r="B1" s="113"/>
      <c r="C1" s="113"/>
      <c r="D1" s="113"/>
      <c r="E1" s="113"/>
      <c r="F1" s="11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13" t="s">
        <v>17</v>
      </c>
      <c r="B3" s="113"/>
      <c r="C3" s="113"/>
      <c r="D3" s="113"/>
      <c r="E3" s="113"/>
      <c r="F3" s="11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13" t="s">
        <v>4</v>
      </c>
      <c r="B5" s="113"/>
      <c r="C5" s="113"/>
      <c r="D5" s="113"/>
      <c r="E5" s="113"/>
      <c r="F5" s="113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113" t="s">
        <v>41</v>
      </c>
      <c r="B7" s="113"/>
      <c r="C7" s="113"/>
      <c r="D7" s="113"/>
      <c r="E7" s="113"/>
      <c r="F7" s="11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7" t="s">
        <v>5</v>
      </c>
      <c r="B9" s="16" t="s">
        <v>6</v>
      </c>
      <c r="C9" s="16" t="s">
        <v>3</v>
      </c>
      <c r="D9" s="17" t="s">
        <v>28</v>
      </c>
      <c r="E9" s="17" t="s">
        <v>23</v>
      </c>
      <c r="F9" s="17" t="s">
        <v>29</v>
      </c>
    </row>
    <row r="10" spans="1:6" x14ac:dyDescent="0.25">
      <c r="A10" s="34"/>
      <c r="B10" s="35"/>
      <c r="C10" s="33" t="s">
        <v>0</v>
      </c>
      <c r="D10" s="55">
        <f>SUM(D11+D17+D19)</f>
        <v>2526219</v>
      </c>
      <c r="E10" s="55">
        <f>SUM(E11+E17+E19)</f>
        <v>2569582</v>
      </c>
      <c r="F10" s="55">
        <f>SUM(F11+F17+F19)</f>
        <v>2620716</v>
      </c>
    </row>
    <row r="11" spans="1:6" ht="15.75" customHeight="1" x14ac:dyDescent="0.25">
      <c r="A11" s="10">
        <v>6</v>
      </c>
      <c r="B11" s="10"/>
      <c r="C11" s="10" t="s">
        <v>7</v>
      </c>
      <c r="D11" s="61">
        <f t="shared" ref="D11:F11" si="0">SUM(D12:D16)</f>
        <v>2520909</v>
      </c>
      <c r="E11" s="61">
        <f t="shared" si="0"/>
        <v>2569582</v>
      </c>
      <c r="F11" s="61">
        <f t="shared" si="0"/>
        <v>2620716</v>
      </c>
    </row>
    <row r="12" spans="1:6" ht="38.25" x14ac:dyDescent="0.25">
      <c r="A12" s="10"/>
      <c r="B12" s="14">
        <v>63</v>
      </c>
      <c r="C12" s="14" t="s">
        <v>25</v>
      </c>
      <c r="D12" s="61">
        <v>2220630</v>
      </c>
      <c r="E12" s="61">
        <v>2265016</v>
      </c>
      <c r="F12" s="61">
        <v>2310253</v>
      </c>
    </row>
    <row r="13" spans="1:6" x14ac:dyDescent="0.25">
      <c r="A13" s="10"/>
      <c r="B13" s="14">
        <v>64</v>
      </c>
      <c r="C13" s="14" t="s">
        <v>57</v>
      </c>
      <c r="D13" s="61">
        <v>66</v>
      </c>
      <c r="E13" s="61">
        <v>0</v>
      </c>
      <c r="F13" s="61">
        <v>0</v>
      </c>
    </row>
    <row r="14" spans="1:6" ht="51" x14ac:dyDescent="0.25">
      <c r="A14" s="10"/>
      <c r="B14" s="14">
        <v>65</v>
      </c>
      <c r="C14" s="14" t="s">
        <v>58</v>
      </c>
      <c r="D14" s="61">
        <v>650</v>
      </c>
      <c r="E14" s="61">
        <v>663</v>
      </c>
      <c r="F14" s="61">
        <v>676</v>
      </c>
    </row>
    <row r="15" spans="1:6" ht="71.25" customHeight="1" x14ac:dyDescent="0.25">
      <c r="A15" s="11"/>
      <c r="B15" s="11">
        <v>66</v>
      </c>
      <c r="C15" s="60" t="s">
        <v>59</v>
      </c>
      <c r="D15" s="61">
        <v>11992</v>
      </c>
      <c r="E15" s="61">
        <v>12405</v>
      </c>
      <c r="F15" s="61">
        <v>12653</v>
      </c>
    </row>
    <row r="16" spans="1:6" ht="38.25" x14ac:dyDescent="0.25">
      <c r="A16" s="11"/>
      <c r="B16" s="11">
        <v>67</v>
      </c>
      <c r="C16" s="14" t="s">
        <v>26</v>
      </c>
      <c r="D16" s="61">
        <v>287571</v>
      </c>
      <c r="E16" s="61">
        <v>291498</v>
      </c>
      <c r="F16" s="61">
        <v>297134</v>
      </c>
    </row>
    <row r="17" spans="1:6" ht="25.5" x14ac:dyDescent="0.25">
      <c r="A17" s="13">
        <v>7</v>
      </c>
      <c r="B17" s="13"/>
      <c r="C17" s="21" t="s">
        <v>8</v>
      </c>
      <c r="D17" s="61">
        <v>0</v>
      </c>
      <c r="E17" s="61">
        <v>0</v>
      </c>
      <c r="F17" s="61">
        <v>0</v>
      </c>
    </row>
    <row r="18" spans="1:6" ht="38.25" x14ac:dyDescent="0.25">
      <c r="A18" s="13"/>
      <c r="B18" s="14">
        <v>72</v>
      </c>
      <c r="C18" s="22" t="s">
        <v>24</v>
      </c>
      <c r="D18" s="61">
        <v>0</v>
      </c>
      <c r="E18" s="61">
        <v>0</v>
      </c>
      <c r="F18" s="61">
        <v>0</v>
      </c>
    </row>
    <row r="19" spans="1:6" x14ac:dyDescent="0.25">
      <c r="A19" s="13">
        <v>9</v>
      </c>
      <c r="B19" s="13"/>
      <c r="C19" s="21"/>
      <c r="D19" s="61">
        <f t="shared" ref="D19:F19" si="1">SUM(D20)</f>
        <v>5310</v>
      </c>
      <c r="E19" s="61">
        <f t="shared" si="1"/>
        <v>0</v>
      </c>
      <c r="F19" s="61">
        <f t="shared" si="1"/>
        <v>0</v>
      </c>
    </row>
    <row r="20" spans="1:6" x14ac:dyDescent="0.25">
      <c r="A20" s="14"/>
      <c r="B20" s="14">
        <v>92</v>
      </c>
      <c r="C20" s="22" t="s">
        <v>60</v>
      </c>
      <c r="D20" s="61">
        <v>5310</v>
      </c>
      <c r="E20" s="61">
        <v>0</v>
      </c>
      <c r="F20" s="63">
        <v>0</v>
      </c>
    </row>
    <row r="23" spans="1:6" ht="15.75" x14ac:dyDescent="0.25">
      <c r="A23" s="113" t="s">
        <v>42</v>
      </c>
      <c r="B23" s="133"/>
      <c r="C23" s="133"/>
      <c r="D23" s="133"/>
      <c r="E23" s="133"/>
      <c r="F23" s="133"/>
    </row>
    <row r="24" spans="1:6" ht="18" x14ac:dyDescent="0.25">
      <c r="A24" s="4"/>
      <c r="B24" s="4"/>
      <c r="C24" s="4"/>
      <c r="D24" s="4"/>
      <c r="E24" s="5"/>
      <c r="F24" s="5"/>
    </row>
    <row r="25" spans="1:6" ht="25.5" x14ac:dyDescent="0.25">
      <c r="A25" s="17" t="s">
        <v>5</v>
      </c>
      <c r="B25" s="16" t="s">
        <v>6</v>
      </c>
      <c r="C25" s="16" t="s">
        <v>9</v>
      </c>
      <c r="D25" s="17" t="s">
        <v>28</v>
      </c>
      <c r="E25" s="17" t="s">
        <v>23</v>
      </c>
      <c r="F25" s="17" t="s">
        <v>29</v>
      </c>
    </row>
    <row r="26" spans="1:6" x14ac:dyDescent="0.25">
      <c r="A26" s="34"/>
      <c r="B26" s="35"/>
      <c r="C26" s="33" t="s">
        <v>1</v>
      </c>
      <c r="D26" s="62">
        <f t="shared" ref="D26:F26" si="2">SUM(D27+D34)</f>
        <v>2526219</v>
      </c>
      <c r="E26" s="62">
        <f t="shared" si="2"/>
        <v>2569582</v>
      </c>
      <c r="F26" s="62">
        <f t="shared" si="2"/>
        <v>2620716</v>
      </c>
    </row>
    <row r="27" spans="1:6" ht="15.75" customHeight="1" x14ac:dyDescent="0.25">
      <c r="A27" s="10">
        <v>3</v>
      </c>
      <c r="B27" s="10"/>
      <c r="C27" s="10" t="s">
        <v>10</v>
      </c>
      <c r="D27" s="61">
        <f t="shared" ref="D27:F27" si="3">SUM(D28:D33)</f>
        <v>2247547</v>
      </c>
      <c r="E27" s="61">
        <f t="shared" si="3"/>
        <v>2285417</v>
      </c>
      <c r="F27" s="61">
        <f t="shared" si="3"/>
        <v>2330947</v>
      </c>
    </row>
    <row r="28" spans="1:6" ht="15.75" customHeight="1" x14ac:dyDescent="0.25">
      <c r="A28" s="10"/>
      <c r="B28" s="14">
        <v>31</v>
      </c>
      <c r="C28" s="14" t="s">
        <v>11</v>
      </c>
      <c r="D28" s="61">
        <v>1791735</v>
      </c>
      <c r="E28" s="61">
        <v>1825938</v>
      </c>
      <c r="F28" s="61">
        <v>1862350</v>
      </c>
    </row>
    <row r="29" spans="1:6" x14ac:dyDescent="0.25">
      <c r="A29" s="11"/>
      <c r="B29" s="11">
        <v>32</v>
      </c>
      <c r="C29" s="11" t="s">
        <v>20</v>
      </c>
      <c r="D29" s="61">
        <v>446494</v>
      </c>
      <c r="E29" s="61">
        <v>450002</v>
      </c>
      <c r="F29" s="61">
        <v>458930</v>
      </c>
    </row>
    <row r="30" spans="1:6" x14ac:dyDescent="0.25">
      <c r="A30" s="11"/>
      <c r="B30" s="11">
        <v>34</v>
      </c>
      <c r="C30" s="11" t="s">
        <v>61</v>
      </c>
      <c r="D30" s="61">
        <v>2151</v>
      </c>
      <c r="E30" s="61">
        <v>2194</v>
      </c>
      <c r="F30" s="61">
        <v>2238</v>
      </c>
    </row>
    <row r="31" spans="1:6" ht="25.5" x14ac:dyDescent="0.25">
      <c r="A31" s="11"/>
      <c r="B31" s="11">
        <v>36</v>
      </c>
      <c r="C31" s="60" t="s">
        <v>62</v>
      </c>
      <c r="D31" s="61">
        <v>167</v>
      </c>
      <c r="E31" s="61">
        <v>143</v>
      </c>
      <c r="F31" s="61">
        <v>146</v>
      </c>
    </row>
    <row r="32" spans="1:6" ht="38.25" x14ac:dyDescent="0.25">
      <c r="A32" s="11"/>
      <c r="B32" s="11">
        <v>37</v>
      </c>
      <c r="C32" s="60" t="s">
        <v>63</v>
      </c>
      <c r="D32" s="61">
        <v>7000</v>
      </c>
      <c r="E32" s="61">
        <v>7140</v>
      </c>
      <c r="F32" s="61">
        <v>7283</v>
      </c>
    </row>
    <row r="33" spans="1:6" x14ac:dyDescent="0.25">
      <c r="A33" s="11"/>
      <c r="B33" s="11">
        <v>38</v>
      </c>
      <c r="C33" s="11" t="s">
        <v>64</v>
      </c>
      <c r="D33" s="61">
        <v>0</v>
      </c>
      <c r="E33" s="61">
        <v>0</v>
      </c>
      <c r="F33" s="61">
        <v>0</v>
      </c>
    </row>
    <row r="34" spans="1:6" ht="25.5" x14ac:dyDescent="0.25">
      <c r="A34" s="13">
        <v>4</v>
      </c>
      <c r="B34" s="13"/>
      <c r="C34" s="21" t="s">
        <v>12</v>
      </c>
      <c r="D34" s="61">
        <f t="shared" ref="D34:F34" si="4">SUM(D35)</f>
        <v>278672</v>
      </c>
      <c r="E34" s="61">
        <f t="shared" si="4"/>
        <v>284165</v>
      </c>
      <c r="F34" s="61">
        <f t="shared" si="4"/>
        <v>289769</v>
      </c>
    </row>
    <row r="35" spans="1:6" ht="38.25" x14ac:dyDescent="0.25">
      <c r="A35" s="14"/>
      <c r="B35" s="14">
        <v>42</v>
      </c>
      <c r="C35" s="22" t="s">
        <v>13</v>
      </c>
      <c r="D35" s="61">
        <v>278672</v>
      </c>
      <c r="E35" s="61">
        <v>284165</v>
      </c>
      <c r="F35" s="63">
        <v>289769</v>
      </c>
    </row>
  </sheetData>
  <mergeCells count="5">
    <mergeCell ref="A23:F23"/>
    <mergeCell ref="A1:F1"/>
    <mergeCell ref="A3:F3"/>
    <mergeCell ref="A5:F5"/>
    <mergeCell ref="A7:F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6"/>
  <sheetViews>
    <sheetView topLeftCell="A112" workbookViewId="0">
      <selection activeCell="C52" sqref="C52"/>
    </sheetView>
  </sheetViews>
  <sheetFormatPr defaultRowHeight="15" x14ac:dyDescent="0.25"/>
  <cols>
    <col min="1" max="1" width="58.7109375" customWidth="1"/>
    <col min="2" max="4" width="25.28515625" customWidth="1"/>
  </cols>
  <sheetData>
    <row r="1" spans="1:4" ht="42" customHeight="1" x14ac:dyDescent="0.25">
      <c r="A1" s="113" t="s">
        <v>56</v>
      </c>
      <c r="B1" s="113"/>
      <c r="C1" s="113"/>
      <c r="D1" s="113"/>
    </row>
    <row r="2" spans="1:4" ht="18" customHeight="1" x14ac:dyDescent="0.25">
      <c r="A2" s="4"/>
      <c r="B2" s="4"/>
      <c r="C2" s="4"/>
      <c r="D2" s="4"/>
    </row>
    <row r="3" spans="1:4" ht="15.75" customHeight="1" x14ac:dyDescent="0.25">
      <c r="A3" s="113" t="s">
        <v>17</v>
      </c>
      <c r="B3" s="113"/>
      <c r="C3" s="113"/>
      <c r="D3" s="113"/>
    </row>
    <row r="4" spans="1:4" ht="18" x14ac:dyDescent="0.25">
      <c r="B4" s="4"/>
      <c r="C4" s="5"/>
      <c r="D4" s="5"/>
    </row>
    <row r="5" spans="1:4" ht="18" customHeight="1" x14ac:dyDescent="0.25">
      <c r="A5" s="113" t="s">
        <v>4</v>
      </c>
      <c r="B5" s="113"/>
      <c r="C5" s="113"/>
      <c r="D5" s="113"/>
    </row>
    <row r="6" spans="1:4" ht="18" x14ac:dyDescent="0.25">
      <c r="A6" s="4"/>
      <c r="B6" s="4"/>
      <c r="C6" s="5"/>
      <c r="D6" s="5"/>
    </row>
    <row r="7" spans="1:4" ht="15.75" customHeight="1" x14ac:dyDescent="0.25">
      <c r="A7" s="113" t="s">
        <v>43</v>
      </c>
      <c r="B7" s="113"/>
      <c r="C7" s="113"/>
      <c r="D7" s="113"/>
    </row>
    <row r="8" spans="1:4" ht="18" x14ac:dyDescent="0.25">
      <c r="A8" s="4"/>
      <c r="B8" s="4"/>
      <c r="C8" s="5"/>
      <c r="D8" s="5"/>
    </row>
    <row r="9" spans="1:4" ht="25.5" x14ac:dyDescent="0.25">
      <c r="A9" s="17" t="s">
        <v>45</v>
      </c>
      <c r="B9" s="17" t="s">
        <v>28</v>
      </c>
      <c r="C9" s="17" t="s">
        <v>23</v>
      </c>
      <c r="D9" s="17" t="s">
        <v>29</v>
      </c>
    </row>
    <row r="10" spans="1:4" x14ac:dyDescent="0.25">
      <c r="A10" s="36" t="s">
        <v>0</v>
      </c>
      <c r="B10" s="67">
        <f t="shared" ref="B10:D10" si="0">SUM(B11+B20+B29+B38+B47+B57)</f>
        <v>2526219</v>
      </c>
      <c r="C10" s="67">
        <f t="shared" si="0"/>
        <v>2569582</v>
      </c>
      <c r="D10" s="67">
        <f t="shared" si="0"/>
        <v>2620716</v>
      </c>
    </row>
    <row r="11" spans="1:4" x14ac:dyDescent="0.25">
      <c r="A11" s="10">
        <v>63</v>
      </c>
      <c r="B11" s="68">
        <f t="shared" ref="B11:D11" si="1">SUM(B12:B19)</f>
        <v>2220630</v>
      </c>
      <c r="C11" s="68">
        <f t="shared" si="1"/>
        <v>2265016</v>
      </c>
      <c r="D11" s="68">
        <f t="shared" si="1"/>
        <v>2310253</v>
      </c>
    </row>
    <row r="12" spans="1:4" x14ac:dyDescent="0.25">
      <c r="A12" s="64" t="s">
        <v>72</v>
      </c>
      <c r="B12" s="69"/>
      <c r="C12" s="69"/>
      <c r="D12" s="69"/>
    </row>
    <row r="13" spans="1:4" x14ac:dyDescent="0.25">
      <c r="A13" s="12" t="s">
        <v>65</v>
      </c>
      <c r="B13" s="69"/>
      <c r="C13" s="69"/>
      <c r="D13" s="69"/>
    </row>
    <row r="14" spans="1:4" x14ac:dyDescent="0.25">
      <c r="A14" s="12" t="s">
        <v>66</v>
      </c>
      <c r="B14" s="69"/>
      <c r="C14" s="69"/>
      <c r="D14" s="69"/>
    </row>
    <row r="15" spans="1:4" x14ac:dyDescent="0.25">
      <c r="A15" s="12" t="s">
        <v>67</v>
      </c>
      <c r="B15" s="69"/>
      <c r="C15" s="69"/>
      <c r="D15" s="69"/>
    </row>
    <row r="16" spans="1:4" x14ac:dyDescent="0.25">
      <c r="A16" s="12" t="s">
        <v>69</v>
      </c>
      <c r="B16" s="69">
        <v>1944129</v>
      </c>
      <c r="C16" s="69">
        <v>1983012</v>
      </c>
      <c r="D16" s="69">
        <v>2022624</v>
      </c>
    </row>
    <row r="17" spans="1:4" x14ac:dyDescent="0.25">
      <c r="A17" s="11" t="s">
        <v>68</v>
      </c>
      <c r="B17" s="69">
        <v>4551</v>
      </c>
      <c r="C17" s="69">
        <v>4615</v>
      </c>
      <c r="D17" s="69">
        <v>4692</v>
      </c>
    </row>
    <row r="18" spans="1:4" x14ac:dyDescent="0.25">
      <c r="A18" s="11" t="s">
        <v>70</v>
      </c>
      <c r="B18" s="69">
        <v>271950</v>
      </c>
      <c r="C18" s="69">
        <v>277389</v>
      </c>
      <c r="D18" s="69">
        <v>282937</v>
      </c>
    </row>
    <row r="19" spans="1:4" x14ac:dyDescent="0.25">
      <c r="A19" s="11" t="s">
        <v>71</v>
      </c>
      <c r="B19" s="69"/>
      <c r="C19" s="69"/>
      <c r="D19" s="69"/>
    </row>
    <row r="20" spans="1:4" x14ac:dyDescent="0.25">
      <c r="A20" s="10">
        <v>64</v>
      </c>
      <c r="B20" s="71">
        <f t="shared" ref="B20:D20" si="2">SUM(B21:B28)</f>
        <v>66</v>
      </c>
      <c r="C20" s="71">
        <f t="shared" si="2"/>
        <v>0</v>
      </c>
      <c r="D20" s="71">
        <f t="shared" si="2"/>
        <v>0</v>
      </c>
    </row>
    <row r="21" spans="1:4" x14ac:dyDescent="0.25">
      <c r="A21" s="64" t="s">
        <v>72</v>
      </c>
      <c r="B21" s="69"/>
      <c r="C21" s="69"/>
      <c r="D21" s="69"/>
    </row>
    <row r="22" spans="1:4" x14ac:dyDescent="0.25">
      <c r="A22" s="12" t="s">
        <v>65</v>
      </c>
      <c r="B22" s="69"/>
      <c r="C22" s="69"/>
      <c r="D22" s="69"/>
    </row>
    <row r="23" spans="1:4" x14ac:dyDescent="0.25">
      <c r="A23" s="12" t="s">
        <v>66</v>
      </c>
      <c r="B23" s="69">
        <v>66</v>
      </c>
      <c r="C23" s="69"/>
      <c r="D23" s="69"/>
    </row>
    <row r="24" spans="1:4" x14ac:dyDescent="0.25">
      <c r="A24" s="12" t="s">
        <v>67</v>
      </c>
      <c r="B24" s="69"/>
      <c r="C24" s="69"/>
      <c r="D24" s="69"/>
    </row>
    <row r="25" spans="1:4" x14ac:dyDescent="0.25">
      <c r="A25" s="12" t="s">
        <v>69</v>
      </c>
      <c r="B25" s="69"/>
      <c r="C25" s="69"/>
      <c r="D25" s="69"/>
    </row>
    <row r="26" spans="1:4" x14ac:dyDescent="0.25">
      <c r="A26" s="11" t="s">
        <v>68</v>
      </c>
      <c r="B26" s="69"/>
      <c r="C26" s="69"/>
      <c r="D26" s="69"/>
    </row>
    <row r="27" spans="1:4" x14ac:dyDescent="0.25">
      <c r="A27" s="11" t="s">
        <v>70</v>
      </c>
      <c r="B27" s="69"/>
      <c r="C27" s="69"/>
      <c r="D27" s="69"/>
    </row>
    <row r="28" spans="1:4" x14ac:dyDescent="0.25">
      <c r="A28" s="11" t="s">
        <v>71</v>
      </c>
      <c r="B28" s="69"/>
      <c r="C28" s="69"/>
      <c r="D28" s="69"/>
    </row>
    <row r="29" spans="1:4" x14ac:dyDescent="0.25">
      <c r="A29" s="65">
        <v>65</v>
      </c>
      <c r="B29" s="71">
        <f t="shared" ref="B29:D29" si="3">SUM(B30:B37)</f>
        <v>650</v>
      </c>
      <c r="C29" s="71">
        <f t="shared" si="3"/>
        <v>663</v>
      </c>
      <c r="D29" s="71">
        <f t="shared" si="3"/>
        <v>676</v>
      </c>
    </row>
    <row r="30" spans="1:4" x14ac:dyDescent="0.25">
      <c r="A30" s="64" t="s">
        <v>72</v>
      </c>
      <c r="B30" s="69"/>
      <c r="C30" s="69"/>
      <c r="D30" s="69"/>
    </row>
    <row r="31" spans="1:4" x14ac:dyDescent="0.25">
      <c r="A31" s="12" t="s">
        <v>65</v>
      </c>
      <c r="B31" s="69"/>
      <c r="C31" s="69"/>
      <c r="D31" s="69"/>
    </row>
    <row r="32" spans="1:4" x14ac:dyDescent="0.25">
      <c r="A32" s="12" t="s">
        <v>66</v>
      </c>
      <c r="B32" s="69"/>
      <c r="C32" s="69"/>
      <c r="D32" s="69"/>
    </row>
    <row r="33" spans="1:4" x14ac:dyDescent="0.25">
      <c r="A33" s="12" t="s">
        <v>67</v>
      </c>
      <c r="B33" s="69">
        <v>650</v>
      </c>
      <c r="C33" s="69">
        <v>663</v>
      </c>
      <c r="D33" s="69">
        <v>676</v>
      </c>
    </row>
    <row r="34" spans="1:4" x14ac:dyDescent="0.25">
      <c r="A34" s="12" t="s">
        <v>69</v>
      </c>
      <c r="B34" s="69"/>
      <c r="C34" s="69"/>
      <c r="D34" s="69"/>
    </row>
    <row r="35" spans="1:4" x14ac:dyDescent="0.25">
      <c r="A35" s="11" t="s">
        <v>68</v>
      </c>
      <c r="B35" s="69"/>
      <c r="C35" s="69"/>
      <c r="D35" s="69"/>
    </row>
    <row r="36" spans="1:4" x14ac:dyDescent="0.25">
      <c r="A36" s="11" t="s">
        <v>70</v>
      </c>
      <c r="B36" s="69"/>
      <c r="C36" s="69"/>
      <c r="D36" s="69"/>
    </row>
    <row r="37" spans="1:4" x14ac:dyDescent="0.25">
      <c r="A37" s="11" t="s">
        <v>71</v>
      </c>
      <c r="B37" s="69"/>
      <c r="C37" s="69"/>
      <c r="D37" s="69"/>
    </row>
    <row r="38" spans="1:4" x14ac:dyDescent="0.25">
      <c r="A38" s="65">
        <v>66</v>
      </c>
      <c r="B38" s="71">
        <f t="shared" ref="B38:D38" si="4">SUM(B39:B46)</f>
        <v>11992</v>
      </c>
      <c r="C38" s="71">
        <f t="shared" si="4"/>
        <v>12405</v>
      </c>
      <c r="D38" s="71">
        <f t="shared" si="4"/>
        <v>12653</v>
      </c>
    </row>
    <row r="39" spans="1:4" x14ac:dyDescent="0.25">
      <c r="A39" s="64" t="s">
        <v>72</v>
      </c>
      <c r="B39" s="69"/>
      <c r="C39" s="69"/>
      <c r="D39" s="69"/>
    </row>
    <row r="40" spans="1:4" x14ac:dyDescent="0.25">
      <c r="A40" s="12" t="s">
        <v>65</v>
      </c>
      <c r="B40" s="69"/>
      <c r="C40" s="69"/>
      <c r="D40" s="69"/>
    </row>
    <row r="41" spans="1:4" x14ac:dyDescent="0.25">
      <c r="A41" s="12" t="s">
        <v>66</v>
      </c>
      <c r="B41" s="69">
        <v>7930</v>
      </c>
      <c r="C41" s="69">
        <v>8262</v>
      </c>
      <c r="D41" s="69">
        <v>8427</v>
      </c>
    </row>
    <row r="42" spans="1:4" x14ac:dyDescent="0.25">
      <c r="A42" s="12" t="s">
        <v>67</v>
      </c>
      <c r="B42" s="69"/>
      <c r="C42" s="69"/>
      <c r="D42" s="69"/>
    </row>
    <row r="43" spans="1:4" x14ac:dyDescent="0.25">
      <c r="A43" s="12" t="s">
        <v>69</v>
      </c>
      <c r="B43" s="69"/>
      <c r="C43" s="69"/>
      <c r="D43" s="69"/>
    </row>
    <row r="44" spans="1:4" x14ac:dyDescent="0.25">
      <c r="A44" s="11" t="s">
        <v>68</v>
      </c>
      <c r="B44" s="69"/>
      <c r="C44" s="69"/>
      <c r="D44" s="69"/>
    </row>
    <row r="45" spans="1:4" x14ac:dyDescent="0.25">
      <c r="A45" s="11" t="s">
        <v>70</v>
      </c>
      <c r="B45" s="69"/>
      <c r="C45" s="69"/>
      <c r="D45" s="69"/>
    </row>
    <row r="46" spans="1:4" x14ac:dyDescent="0.25">
      <c r="A46" s="11" t="s">
        <v>71</v>
      </c>
      <c r="B46" s="69">
        <v>4062</v>
      </c>
      <c r="C46" s="69">
        <v>4143</v>
      </c>
      <c r="D46" s="69">
        <v>4226</v>
      </c>
    </row>
    <row r="47" spans="1:4" x14ac:dyDescent="0.25">
      <c r="A47" s="36">
        <v>67</v>
      </c>
      <c r="B47" s="71">
        <f t="shared" ref="B47:D47" si="5">SUM(B48:B56)</f>
        <v>287571</v>
      </c>
      <c r="C47" s="71">
        <f t="shared" si="5"/>
        <v>291498</v>
      </c>
      <c r="D47" s="71">
        <f t="shared" si="5"/>
        <v>297134</v>
      </c>
    </row>
    <row r="48" spans="1:4" x14ac:dyDescent="0.25">
      <c r="A48" s="64" t="s">
        <v>72</v>
      </c>
      <c r="B48" s="69">
        <v>187197</v>
      </c>
      <c r="C48" s="69">
        <v>189310</v>
      </c>
      <c r="D48" s="70">
        <v>193097</v>
      </c>
    </row>
    <row r="49" spans="1:4" x14ac:dyDescent="0.25">
      <c r="A49" s="12" t="s">
        <v>65</v>
      </c>
      <c r="B49" s="69">
        <v>89240</v>
      </c>
      <c r="C49" s="69">
        <v>90918</v>
      </c>
      <c r="D49" s="70">
        <v>92629</v>
      </c>
    </row>
    <row r="50" spans="1:4" x14ac:dyDescent="0.25">
      <c r="A50" s="12" t="s">
        <v>66</v>
      </c>
      <c r="B50" s="69"/>
      <c r="C50" s="69"/>
      <c r="D50" s="70"/>
    </row>
    <row r="51" spans="1:4" x14ac:dyDescent="0.25">
      <c r="A51" s="12" t="s">
        <v>67</v>
      </c>
      <c r="B51" s="69"/>
      <c r="C51" s="69"/>
      <c r="D51" s="70"/>
    </row>
    <row r="52" spans="1:4" x14ac:dyDescent="0.25">
      <c r="A52" s="12" t="s">
        <v>69</v>
      </c>
      <c r="B52" s="69">
        <v>499</v>
      </c>
      <c r="C52" s="69">
        <v>499</v>
      </c>
      <c r="D52" s="70">
        <v>499</v>
      </c>
    </row>
    <row r="53" spans="1:4" x14ac:dyDescent="0.25">
      <c r="A53" s="11" t="s">
        <v>68</v>
      </c>
      <c r="B53" s="69"/>
      <c r="C53" s="69"/>
      <c r="D53" s="70"/>
    </row>
    <row r="54" spans="1:4" x14ac:dyDescent="0.25">
      <c r="A54" s="11" t="s">
        <v>70</v>
      </c>
      <c r="B54" s="69"/>
      <c r="C54" s="69"/>
      <c r="D54" s="70"/>
    </row>
    <row r="55" spans="1:4" x14ac:dyDescent="0.25">
      <c r="A55" s="11" t="s">
        <v>73</v>
      </c>
      <c r="B55" s="69">
        <v>10635</v>
      </c>
      <c r="C55" s="69">
        <v>10771</v>
      </c>
      <c r="D55" s="70">
        <v>10909</v>
      </c>
    </row>
    <row r="56" spans="1:4" x14ac:dyDescent="0.25">
      <c r="A56" s="11" t="s">
        <v>71</v>
      </c>
      <c r="B56" s="69"/>
      <c r="C56" s="69"/>
      <c r="D56" s="70"/>
    </row>
    <row r="57" spans="1:4" x14ac:dyDescent="0.25">
      <c r="A57" s="36">
        <v>92</v>
      </c>
      <c r="B57" s="71">
        <f t="shared" ref="B57:D57" si="6">SUM(B58:B65)</f>
        <v>5310</v>
      </c>
      <c r="C57" s="71">
        <f t="shared" si="6"/>
        <v>0</v>
      </c>
      <c r="D57" s="71">
        <f t="shared" si="6"/>
        <v>0</v>
      </c>
    </row>
    <row r="58" spans="1:4" x14ac:dyDescent="0.25">
      <c r="A58" s="64" t="s">
        <v>72</v>
      </c>
      <c r="B58" s="69"/>
      <c r="C58" s="69"/>
      <c r="D58" s="70"/>
    </row>
    <row r="59" spans="1:4" x14ac:dyDescent="0.25">
      <c r="A59" s="12" t="s">
        <v>65</v>
      </c>
      <c r="B59" s="69"/>
      <c r="C59" s="69"/>
      <c r="D59" s="70"/>
    </row>
    <row r="60" spans="1:4" x14ac:dyDescent="0.25">
      <c r="A60" s="12" t="s">
        <v>66</v>
      </c>
      <c r="B60" s="69">
        <v>5310</v>
      </c>
      <c r="C60" s="69"/>
      <c r="D60" s="70"/>
    </row>
    <row r="61" spans="1:4" x14ac:dyDescent="0.25">
      <c r="A61" s="12" t="s">
        <v>67</v>
      </c>
      <c r="B61" s="69"/>
      <c r="C61" s="69"/>
      <c r="D61" s="70"/>
    </row>
    <row r="62" spans="1:4" x14ac:dyDescent="0.25">
      <c r="A62" s="12" t="s">
        <v>69</v>
      </c>
      <c r="B62" s="69"/>
      <c r="C62" s="69"/>
      <c r="D62" s="70"/>
    </row>
    <row r="63" spans="1:4" x14ac:dyDescent="0.25">
      <c r="A63" s="11" t="s">
        <v>68</v>
      </c>
      <c r="B63" s="69"/>
      <c r="C63" s="69"/>
      <c r="D63" s="70"/>
    </row>
    <row r="64" spans="1:4" x14ac:dyDescent="0.25">
      <c r="A64" s="11" t="s">
        <v>70</v>
      </c>
      <c r="B64" s="69"/>
      <c r="C64" s="69"/>
      <c r="D64" s="70"/>
    </row>
    <row r="65" spans="1:4" x14ac:dyDescent="0.25">
      <c r="A65" s="11" t="s">
        <v>71</v>
      </c>
      <c r="B65" s="69"/>
      <c r="C65" s="69"/>
      <c r="D65" s="70"/>
    </row>
    <row r="68" spans="1:4" ht="15.75" customHeight="1" x14ac:dyDescent="0.25">
      <c r="A68" s="113" t="s">
        <v>44</v>
      </c>
      <c r="B68" s="113"/>
      <c r="C68" s="113"/>
      <c r="D68" s="113"/>
    </row>
    <row r="69" spans="1:4" ht="18" x14ac:dyDescent="0.25">
      <c r="A69" s="4"/>
      <c r="B69" s="4"/>
      <c r="C69" s="5"/>
      <c r="D69" s="5"/>
    </row>
    <row r="70" spans="1:4" ht="25.5" x14ac:dyDescent="0.25">
      <c r="A70" s="17" t="s">
        <v>45</v>
      </c>
      <c r="B70" s="17" t="s">
        <v>28</v>
      </c>
      <c r="C70" s="17" t="s">
        <v>23</v>
      </c>
      <c r="D70" s="17" t="s">
        <v>29</v>
      </c>
    </row>
    <row r="71" spans="1:4" x14ac:dyDescent="0.25">
      <c r="A71" s="36" t="s">
        <v>1</v>
      </c>
      <c r="B71" s="67">
        <f t="shared" ref="B71:D71" si="7">SUM(B72+B82+B92+B101+B110+B119+B128)</f>
        <v>2526219</v>
      </c>
      <c r="C71" s="67">
        <f t="shared" si="7"/>
        <v>2569582</v>
      </c>
      <c r="D71" s="67">
        <f t="shared" si="7"/>
        <v>2620716</v>
      </c>
    </row>
    <row r="72" spans="1:4" ht="15.75" customHeight="1" x14ac:dyDescent="0.25">
      <c r="A72" s="10">
        <v>31</v>
      </c>
      <c r="B72" s="71">
        <f t="shared" ref="B72:D72" si="8">SUM(B73:B81)</f>
        <v>1791735</v>
      </c>
      <c r="C72" s="71">
        <f t="shared" si="8"/>
        <v>1825938</v>
      </c>
      <c r="D72" s="71">
        <f t="shared" si="8"/>
        <v>1862350</v>
      </c>
    </row>
    <row r="73" spans="1:4" ht="15.75" customHeight="1" x14ac:dyDescent="0.25">
      <c r="A73" s="64" t="s">
        <v>72</v>
      </c>
      <c r="B73" s="69">
        <v>184900</v>
      </c>
      <c r="C73" s="69">
        <v>186966</v>
      </c>
      <c r="D73" s="69">
        <v>190705</v>
      </c>
    </row>
    <row r="74" spans="1:4" ht="15.75" customHeight="1" x14ac:dyDescent="0.25">
      <c r="A74" s="12" t="s">
        <v>65</v>
      </c>
      <c r="B74" s="69"/>
      <c r="C74" s="69"/>
      <c r="D74" s="69"/>
    </row>
    <row r="75" spans="1:4" ht="15.75" customHeight="1" x14ac:dyDescent="0.25">
      <c r="A75" s="12" t="s">
        <v>66</v>
      </c>
      <c r="B75" s="69">
        <v>863</v>
      </c>
      <c r="C75" s="69">
        <v>880</v>
      </c>
      <c r="D75" s="69">
        <v>790</v>
      </c>
    </row>
    <row r="76" spans="1:4" ht="15.75" customHeight="1" x14ac:dyDescent="0.25">
      <c r="A76" s="12" t="s">
        <v>67</v>
      </c>
      <c r="B76" s="69"/>
      <c r="C76" s="69"/>
      <c r="D76" s="69"/>
    </row>
    <row r="77" spans="1:4" ht="15.75" customHeight="1" x14ac:dyDescent="0.25">
      <c r="A77" s="12" t="s">
        <v>69</v>
      </c>
      <c r="B77" s="69">
        <v>1599376</v>
      </c>
      <c r="C77" s="69">
        <v>1631364</v>
      </c>
      <c r="D77" s="69">
        <v>1663992</v>
      </c>
    </row>
    <row r="78" spans="1:4" ht="15.75" customHeight="1" x14ac:dyDescent="0.25">
      <c r="A78" s="11" t="s">
        <v>68</v>
      </c>
      <c r="B78" s="69">
        <v>996</v>
      </c>
      <c r="C78" s="69">
        <v>1016</v>
      </c>
      <c r="D78" s="69">
        <v>1037</v>
      </c>
    </row>
    <row r="79" spans="1:4" ht="15.75" customHeight="1" x14ac:dyDescent="0.25">
      <c r="A79" s="11" t="s">
        <v>70</v>
      </c>
      <c r="B79" s="69"/>
      <c r="C79" s="69"/>
      <c r="D79" s="69"/>
    </row>
    <row r="80" spans="1:4" ht="15.75" customHeight="1" x14ac:dyDescent="0.25">
      <c r="A80" s="11" t="s">
        <v>73</v>
      </c>
      <c r="B80" s="69">
        <v>5600</v>
      </c>
      <c r="C80" s="69">
        <v>5712</v>
      </c>
      <c r="D80" s="69">
        <v>5826</v>
      </c>
    </row>
    <row r="81" spans="1:4" ht="15.75" customHeight="1" x14ac:dyDescent="0.25">
      <c r="A81" s="11" t="s">
        <v>71</v>
      </c>
      <c r="B81" s="69"/>
      <c r="C81" s="69"/>
      <c r="D81" s="69"/>
    </row>
    <row r="82" spans="1:4" ht="15.75" customHeight="1" x14ac:dyDescent="0.25">
      <c r="A82" s="10">
        <v>32</v>
      </c>
      <c r="B82" s="71">
        <f t="shared" ref="B82:D82" si="9">SUM(B83:B91)</f>
        <v>446494</v>
      </c>
      <c r="C82" s="71">
        <f t="shared" si="9"/>
        <v>450002</v>
      </c>
      <c r="D82" s="71">
        <f t="shared" si="9"/>
        <v>458930</v>
      </c>
    </row>
    <row r="83" spans="1:4" ht="15.75" customHeight="1" x14ac:dyDescent="0.25">
      <c r="A83" s="64" t="s">
        <v>72</v>
      </c>
      <c r="B83" s="69">
        <v>2297</v>
      </c>
      <c r="C83" s="69">
        <v>2344</v>
      </c>
      <c r="D83" s="69">
        <v>2392</v>
      </c>
    </row>
    <row r="84" spans="1:4" ht="15.75" customHeight="1" x14ac:dyDescent="0.25">
      <c r="A84" s="12" t="s">
        <v>65</v>
      </c>
      <c r="B84" s="69">
        <v>85240</v>
      </c>
      <c r="C84" s="69">
        <v>86918</v>
      </c>
      <c r="D84" s="69">
        <v>88629</v>
      </c>
    </row>
    <row r="85" spans="1:4" ht="15.75" customHeight="1" x14ac:dyDescent="0.25">
      <c r="A85" s="12" t="s">
        <v>66</v>
      </c>
      <c r="B85" s="69">
        <v>10632</v>
      </c>
      <c r="C85" s="69">
        <v>5535</v>
      </c>
      <c r="D85" s="69">
        <v>5753</v>
      </c>
    </row>
    <row r="86" spans="1:4" ht="15.75" customHeight="1" x14ac:dyDescent="0.25">
      <c r="A86" s="12" t="s">
        <v>67</v>
      </c>
      <c r="B86" s="69">
        <v>650</v>
      </c>
      <c r="C86" s="69">
        <v>663</v>
      </c>
      <c r="D86" s="69">
        <v>676</v>
      </c>
    </row>
    <row r="87" spans="1:4" ht="15.75" customHeight="1" x14ac:dyDescent="0.25">
      <c r="A87" s="12" t="s">
        <v>69</v>
      </c>
      <c r="B87" s="69">
        <v>336252</v>
      </c>
      <c r="C87" s="69">
        <v>342967</v>
      </c>
      <c r="D87" s="69">
        <v>349767</v>
      </c>
    </row>
    <row r="88" spans="1:4" ht="15.75" customHeight="1" x14ac:dyDescent="0.25">
      <c r="A88" s="11" t="s">
        <v>68</v>
      </c>
      <c r="B88" s="69">
        <v>3388</v>
      </c>
      <c r="C88" s="69">
        <v>3456</v>
      </c>
      <c r="D88" s="69">
        <v>3509</v>
      </c>
    </row>
    <row r="89" spans="1:4" ht="15.75" customHeight="1" x14ac:dyDescent="0.25">
      <c r="A89" s="11" t="s">
        <v>70</v>
      </c>
      <c r="B89" s="69"/>
      <c r="C89" s="69"/>
      <c r="D89" s="69"/>
    </row>
    <row r="90" spans="1:4" ht="15.75" customHeight="1" x14ac:dyDescent="0.25">
      <c r="A90" s="11" t="s">
        <v>73</v>
      </c>
      <c r="B90" s="69">
        <v>5035</v>
      </c>
      <c r="C90" s="69">
        <v>5059</v>
      </c>
      <c r="D90" s="69">
        <v>5083</v>
      </c>
    </row>
    <row r="91" spans="1:4" x14ac:dyDescent="0.25">
      <c r="A91" s="11" t="s">
        <v>71</v>
      </c>
      <c r="B91" s="69">
        <v>3000</v>
      </c>
      <c r="C91" s="69">
        <v>3060</v>
      </c>
      <c r="D91" s="69">
        <v>3121</v>
      </c>
    </row>
    <row r="92" spans="1:4" x14ac:dyDescent="0.25">
      <c r="A92" s="11">
        <v>34</v>
      </c>
      <c r="B92" s="71">
        <f t="shared" ref="B92:D92" si="10">SUM(B93:B100)</f>
        <v>2151</v>
      </c>
      <c r="C92" s="71">
        <f t="shared" si="10"/>
        <v>2194</v>
      </c>
      <c r="D92" s="71">
        <f t="shared" si="10"/>
        <v>2238</v>
      </c>
    </row>
    <row r="93" spans="1:4" x14ac:dyDescent="0.25">
      <c r="A93" s="64" t="s">
        <v>72</v>
      </c>
      <c r="B93" s="69"/>
      <c r="C93" s="69"/>
      <c r="D93" s="69"/>
    </row>
    <row r="94" spans="1:4" x14ac:dyDescent="0.25">
      <c r="A94" s="12" t="s">
        <v>65</v>
      </c>
      <c r="B94" s="69"/>
      <c r="C94" s="69"/>
      <c r="D94" s="69"/>
    </row>
    <row r="95" spans="1:4" x14ac:dyDescent="0.25">
      <c r="A95" s="12" t="s">
        <v>66</v>
      </c>
      <c r="B95" s="69">
        <v>151</v>
      </c>
      <c r="C95" s="69">
        <v>154</v>
      </c>
      <c r="D95" s="69">
        <v>157</v>
      </c>
    </row>
    <row r="96" spans="1:4" x14ac:dyDescent="0.25">
      <c r="A96" s="12" t="s">
        <v>67</v>
      </c>
      <c r="B96" s="69"/>
      <c r="C96" s="69"/>
      <c r="D96" s="69"/>
    </row>
    <row r="97" spans="1:4" x14ac:dyDescent="0.25">
      <c r="A97" s="12" t="s">
        <v>69</v>
      </c>
      <c r="B97" s="69">
        <v>2000</v>
      </c>
      <c r="C97" s="69">
        <v>2040</v>
      </c>
      <c r="D97" s="69">
        <v>2081</v>
      </c>
    </row>
    <row r="98" spans="1:4" x14ac:dyDescent="0.25">
      <c r="A98" s="11" t="s">
        <v>68</v>
      </c>
      <c r="B98" s="69"/>
      <c r="C98" s="69"/>
      <c r="D98" s="69"/>
    </row>
    <row r="99" spans="1:4" x14ac:dyDescent="0.25">
      <c r="A99" s="11" t="s">
        <v>70</v>
      </c>
      <c r="B99" s="69"/>
      <c r="C99" s="69"/>
      <c r="D99" s="69"/>
    </row>
    <row r="100" spans="1:4" x14ac:dyDescent="0.25">
      <c r="A100" s="11" t="s">
        <v>71</v>
      </c>
      <c r="B100" s="69"/>
      <c r="C100" s="69"/>
      <c r="D100" s="69"/>
    </row>
    <row r="101" spans="1:4" x14ac:dyDescent="0.25">
      <c r="A101" s="66">
        <v>36</v>
      </c>
      <c r="B101" s="71">
        <f t="shared" ref="B101:D101" si="11">SUM(B102:B109)</f>
        <v>167</v>
      </c>
      <c r="C101" s="71">
        <f t="shared" si="11"/>
        <v>143</v>
      </c>
      <c r="D101" s="71">
        <f t="shared" si="11"/>
        <v>146</v>
      </c>
    </row>
    <row r="102" spans="1:4" x14ac:dyDescent="0.25">
      <c r="A102" s="64" t="s">
        <v>72</v>
      </c>
      <c r="B102" s="69"/>
      <c r="C102" s="69"/>
      <c r="D102" s="69"/>
    </row>
    <row r="103" spans="1:4" x14ac:dyDescent="0.25">
      <c r="A103" s="12" t="s">
        <v>65</v>
      </c>
      <c r="B103" s="69"/>
      <c r="C103" s="69"/>
      <c r="D103" s="69"/>
    </row>
    <row r="104" spans="1:4" x14ac:dyDescent="0.25">
      <c r="A104" s="12" t="s">
        <v>66</v>
      </c>
      <c r="B104" s="69"/>
      <c r="C104" s="69"/>
      <c r="D104" s="69"/>
    </row>
    <row r="105" spans="1:4" x14ac:dyDescent="0.25">
      <c r="A105" s="12" t="s">
        <v>67</v>
      </c>
      <c r="B105" s="69"/>
      <c r="C105" s="69"/>
      <c r="D105" s="69"/>
    </row>
    <row r="106" spans="1:4" x14ac:dyDescent="0.25">
      <c r="A106" s="12" t="s">
        <v>69</v>
      </c>
      <c r="B106" s="69"/>
      <c r="C106" s="69"/>
      <c r="D106" s="69"/>
    </row>
    <row r="107" spans="1:4" x14ac:dyDescent="0.25">
      <c r="A107" s="11" t="s">
        <v>68</v>
      </c>
      <c r="B107" s="69">
        <v>167</v>
      </c>
      <c r="C107" s="69">
        <v>143</v>
      </c>
      <c r="D107" s="69">
        <v>146</v>
      </c>
    </row>
    <row r="108" spans="1:4" x14ac:dyDescent="0.25">
      <c r="A108" s="11" t="s">
        <v>70</v>
      </c>
      <c r="B108" s="69"/>
      <c r="C108" s="69"/>
      <c r="D108" s="69"/>
    </row>
    <row r="109" spans="1:4" x14ac:dyDescent="0.25">
      <c r="A109" s="11" t="s">
        <v>71</v>
      </c>
      <c r="B109" s="69"/>
      <c r="C109" s="69"/>
      <c r="D109" s="69"/>
    </row>
    <row r="110" spans="1:4" x14ac:dyDescent="0.25">
      <c r="A110" s="66">
        <v>37</v>
      </c>
      <c r="B110" s="71">
        <f t="shared" ref="B110:D110" si="12">SUM(B111:B118)</f>
        <v>7000</v>
      </c>
      <c r="C110" s="71">
        <f t="shared" si="12"/>
        <v>7140</v>
      </c>
      <c r="D110" s="71">
        <f t="shared" si="12"/>
        <v>7283</v>
      </c>
    </row>
    <row r="111" spans="1:4" x14ac:dyDescent="0.25">
      <c r="A111" s="64" t="s">
        <v>72</v>
      </c>
      <c r="B111" s="69"/>
      <c r="C111" s="69"/>
      <c r="D111" s="69"/>
    </row>
    <row r="112" spans="1:4" x14ac:dyDescent="0.25">
      <c r="A112" s="12" t="s">
        <v>65</v>
      </c>
      <c r="B112" s="69"/>
      <c r="C112" s="69"/>
      <c r="D112" s="69"/>
    </row>
    <row r="113" spans="1:4" x14ac:dyDescent="0.25">
      <c r="A113" s="12" t="s">
        <v>66</v>
      </c>
      <c r="B113" s="69"/>
      <c r="C113" s="69"/>
      <c r="D113" s="69"/>
    </row>
    <row r="114" spans="1:4" x14ac:dyDescent="0.25">
      <c r="A114" s="12" t="s">
        <v>67</v>
      </c>
      <c r="B114" s="69"/>
      <c r="C114" s="69"/>
      <c r="D114" s="69"/>
    </row>
    <row r="115" spans="1:4" x14ac:dyDescent="0.25">
      <c r="A115" s="12" t="s">
        <v>69</v>
      </c>
      <c r="B115" s="69">
        <v>7000</v>
      </c>
      <c r="C115" s="69">
        <v>7140</v>
      </c>
      <c r="D115" s="69">
        <v>7283</v>
      </c>
    </row>
    <row r="116" spans="1:4" x14ac:dyDescent="0.25">
      <c r="A116" s="11" t="s">
        <v>68</v>
      </c>
      <c r="B116" s="69"/>
      <c r="C116" s="69"/>
      <c r="D116" s="69"/>
    </row>
    <row r="117" spans="1:4" x14ac:dyDescent="0.25">
      <c r="A117" s="11" t="s">
        <v>70</v>
      </c>
      <c r="B117" s="69"/>
      <c r="C117" s="69"/>
      <c r="D117" s="69"/>
    </row>
    <row r="118" spans="1:4" x14ac:dyDescent="0.25">
      <c r="A118" s="11" t="s">
        <v>71</v>
      </c>
      <c r="B118" s="69"/>
      <c r="C118" s="69"/>
      <c r="D118" s="69"/>
    </row>
    <row r="119" spans="1:4" x14ac:dyDescent="0.25">
      <c r="A119" s="66">
        <v>38</v>
      </c>
      <c r="B119" s="71">
        <f t="shared" ref="B119:D119" si="13">SUM(B120:B127)</f>
        <v>0</v>
      </c>
      <c r="C119" s="71">
        <f t="shared" si="13"/>
        <v>0</v>
      </c>
      <c r="D119" s="71">
        <f t="shared" si="13"/>
        <v>0</v>
      </c>
    </row>
    <row r="120" spans="1:4" x14ac:dyDescent="0.25">
      <c r="A120" s="64" t="s">
        <v>72</v>
      </c>
      <c r="B120" s="69"/>
      <c r="C120" s="69"/>
      <c r="D120" s="69"/>
    </row>
    <row r="121" spans="1:4" x14ac:dyDescent="0.25">
      <c r="A121" s="12" t="s">
        <v>65</v>
      </c>
      <c r="B121" s="69"/>
      <c r="C121" s="69"/>
      <c r="D121" s="69"/>
    </row>
    <row r="122" spans="1:4" x14ac:dyDescent="0.25">
      <c r="A122" s="12" t="s">
        <v>66</v>
      </c>
      <c r="B122" s="69"/>
      <c r="C122" s="69"/>
      <c r="D122" s="69"/>
    </row>
    <row r="123" spans="1:4" x14ac:dyDescent="0.25">
      <c r="A123" s="12" t="s">
        <v>67</v>
      </c>
      <c r="B123" s="69"/>
      <c r="C123" s="69"/>
      <c r="D123" s="69"/>
    </row>
    <row r="124" spans="1:4" x14ac:dyDescent="0.25">
      <c r="A124" s="12" t="s">
        <v>69</v>
      </c>
      <c r="B124" s="69"/>
      <c r="C124" s="69"/>
      <c r="D124" s="69"/>
    </row>
    <row r="125" spans="1:4" x14ac:dyDescent="0.25">
      <c r="A125" s="11" t="s">
        <v>68</v>
      </c>
      <c r="B125" s="69"/>
      <c r="C125" s="69"/>
      <c r="D125" s="69"/>
    </row>
    <row r="126" spans="1:4" x14ac:dyDescent="0.25">
      <c r="A126" s="11" t="s">
        <v>70</v>
      </c>
      <c r="B126" s="69"/>
      <c r="C126" s="69"/>
      <c r="D126" s="69"/>
    </row>
    <row r="127" spans="1:4" x14ac:dyDescent="0.25">
      <c r="A127" s="11" t="s">
        <v>71</v>
      </c>
      <c r="B127" s="69"/>
      <c r="C127" s="69"/>
      <c r="D127" s="69"/>
    </row>
    <row r="128" spans="1:4" x14ac:dyDescent="0.25">
      <c r="A128" s="10">
        <v>42</v>
      </c>
      <c r="B128" s="71">
        <f t="shared" ref="B128:D128" si="14">SUM(B129:B136)</f>
        <v>278672</v>
      </c>
      <c r="C128" s="71">
        <f t="shared" si="14"/>
        <v>284165</v>
      </c>
      <c r="D128" s="71">
        <f t="shared" si="14"/>
        <v>289769</v>
      </c>
    </row>
    <row r="129" spans="1:4" x14ac:dyDescent="0.25">
      <c r="A129" s="64" t="s">
        <v>72</v>
      </c>
      <c r="B129" s="69"/>
      <c r="C129" s="69"/>
      <c r="D129" s="69"/>
    </row>
    <row r="130" spans="1:4" x14ac:dyDescent="0.25">
      <c r="A130" s="12" t="s">
        <v>65</v>
      </c>
      <c r="B130" s="69">
        <v>4000</v>
      </c>
      <c r="C130" s="69">
        <v>4000</v>
      </c>
      <c r="D130" s="69">
        <v>4000</v>
      </c>
    </row>
    <row r="131" spans="1:4" x14ac:dyDescent="0.25">
      <c r="A131" s="12" t="s">
        <v>66</v>
      </c>
      <c r="B131" s="69">
        <v>1660</v>
      </c>
      <c r="C131" s="69">
        <v>1693</v>
      </c>
      <c r="D131" s="69">
        <v>1727</v>
      </c>
    </row>
    <row r="132" spans="1:4" x14ac:dyDescent="0.25">
      <c r="A132" s="12" t="s">
        <v>67</v>
      </c>
      <c r="B132" s="69"/>
      <c r="C132" s="69"/>
      <c r="D132" s="69"/>
    </row>
    <row r="133" spans="1:4" x14ac:dyDescent="0.25">
      <c r="A133" s="12" t="s">
        <v>69</v>
      </c>
      <c r="B133" s="69"/>
      <c r="C133" s="69"/>
      <c r="D133" s="69"/>
    </row>
    <row r="134" spans="1:4" x14ac:dyDescent="0.25">
      <c r="A134" s="11" t="s">
        <v>68</v>
      </c>
      <c r="B134" s="69"/>
      <c r="C134" s="69"/>
      <c r="D134" s="69"/>
    </row>
    <row r="135" spans="1:4" x14ac:dyDescent="0.25">
      <c r="A135" s="11" t="s">
        <v>70</v>
      </c>
      <c r="B135" s="69">
        <v>271950</v>
      </c>
      <c r="C135" s="69">
        <v>277389</v>
      </c>
      <c r="D135" s="69">
        <v>282937</v>
      </c>
    </row>
    <row r="136" spans="1:4" x14ac:dyDescent="0.25">
      <c r="A136" s="11" t="s">
        <v>71</v>
      </c>
      <c r="B136" s="69">
        <v>1062</v>
      </c>
      <c r="C136" s="69">
        <v>1083</v>
      </c>
      <c r="D136" s="70">
        <v>1105</v>
      </c>
    </row>
  </sheetData>
  <mergeCells count="5">
    <mergeCell ref="A1:D1"/>
    <mergeCell ref="A3:D3"/>
    <mergeCell ref="A5:D5"/>
    <mergeCell ref="A7:D7"/>
    <mergeCell ref="A68:D68"/>
  </mergeCells>
  <pageMargins left="0.7" right="0.7" top="0.75" bottom="0.75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2"/>
  <sheetViews>
    <sheetView workbookViewId="0">
      <selection activeCell="B24" sqref="B24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113" t="s">
        <v>56</v>
      </c>
      <c r="B1" s="113"/>
      <c r="C1" s="113"/>
      <c r="D1" s="113"/>
    </row>
    <row r="2" spans="1:4" ht="18" customHeight="1" x14ac:dyDescent="0.25">
      <c r="A2" s="4"/>
      <c r="B2" s="4"/>
      <c r="C2" s="4"/>
      <c r="D2" s="4"/>
    </row>
    <row r="3" spans="1:4" ht="15.75" x14ac:dyDescent="0.25">
      <c r="A3" s="113" t="s">
        <v>17</v>
      </c>
      <c r="B3" s="113"/>
      <c r="C3" s="114"/>
      <c r="D3" s="114"/>
    </row>
    <row r="4" spans="1:4" ht="18" x14ac:dyDescent="0.25">
      <c r="A4" s="4"/>
      <c r="B4" s="4"/>
      <c r="C4" s="5"/>
      <c r="D4" s="5"/>
    </row>
    <row r="5" spans="1:4" ht="18" customHeight="1" x14ac:dyDescent="0.25">
      <c r="A5" s="113" t="s">
        <v>4</v>
      </c>
      <c r="B5" s="115"/>
      <c r="C5" s="115"/>
      <c r="D5" s="115"/>
    </row>
    <row r="6" spans="1:4" ht="18" x14ac:dyDescent="0.25">
      <c r="A6" s="4"/>
      <c r="B6" s="4"/>
      <c r="C6" s="5"/>
      <c r="D6" s="5"/>
    </row>
    <row r="7" spans="1:4" ht="15.75" x14ac:dyDescent="0.25">
      <c r="A7" s="113" t="s">
        <v>14</v>
      </c>
      <c r="B7" s="133"/>
      <c r="C7" s="133"/>
      <c r="D7" s="133"/>
    </row>
    <row r="8" spans="1:4" ht="18" x14ac:dyDescent="0.25">
      <c r="A8" s="4"/>
      <c r="B8" s="4"/>
      <c r="C8" s="5"/>
      <c r="D8" s="5"/>
    </row>
    <row r="9" spans="1:4" ht="25.5" x14ac:dyDescent="0.25">
      <c r="A9" s="17" t="s">
        <v>45</v>
      </c>
      <c r="B9" s="17" t="s">
        <v>28</v>
      </c>
      <c r="C9" s="17" t="s">
        <v>23</v>
      </c>
      <c r="D9" s="17" t="s">
        <v>29</v>
      </c>
    </row>
    <row r="10" spans="1:4" ht="15.75" customHeight="1" x14ac:dyDescent="0.25">
      <c r="A10" s="10" t="s">
        <v>15</v>
      </c>
      <c r="B10" s="78">
        <f t="shared" ref="B10:D10" si="0">SUM(B11)</f>
        <v>2526219</v>
      </c>
      <c r="C10" s="78">
        <f t="shared" si="0"/>
        <v>2569582</v>
      </c>
      <c r="D10" s="78">
        <f t="shared" si="0"/>
        <v>2620716</v>
      </c>
    </row>
    <row r="11" spans="1:4" ht="15.75" customHeight="1" x14ac:dyDescent="0.25">
      <c r="A11" s="10" t="s">
        <v>75</v>
      </c>
      <c r="B11" s="78">
        <f t="shared" ref="B11:D11" si="1">SUM(B12)</f>
        <v>2526219</v>
      </c>
      <c r="C11" s="78">
        <f t="shared" si="1"/>
        <v>2569582</v>
      </c>
      <c r="D11" s="78">
        <f t="shared" si="1"/>
        <v>2620716</v>
      </c>
    </row>
    <row r="12" spans="1:4" x14ac:dyDescent="0.25">
      <c r="A12" s="15" t="s">
        <v>74</v>
      </c>
      <c r="B12" s="61">
        <v>2526219</v>
      </c>
      <c r="C12" s="61">
        <v>2569582</v>
      </c>
      <c r="D12" s="61">
        <v>2620716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3"/>
  <sheetViews>
    <sheetView tabSelected="1" workbookViewId="0">
      <selection activeCell="K105" sqref="K105"/>
    </sheetView>
  </sheetViews>
  <sheetFormatPr defaultRowHeight="15" x14ac:dyDescent="0.25"/>
  <cols>
    <col min="1" max="1" width="25.7109375" customWidth="1"/>
    <col min="2" max="2" width="0.140625" customWidth="1"/>
    <col min="3" max="3" width="1.85546875" hidden="1" customWidth="1"/>
    <col min="4" max="4" width="34.28515625" customWidth="1"/>
    <col min="5" max="7" width="25.28515625" customWidth="1"/>
  </cols>
  <sheetData>
    <row r="1" spans="1:7" ht="42" customHeight="1" x14ac:dyDescent="0.25">
      <c r="A1" s="113" t="s">
        <v>55</v>
      </c>
      <c r="B1" s="113"/>
      <c r="C1" s="113"/>
      <c r="D1" s="113"/>
      <c r="E1" s="113"/>
      <c r="F1" s="113"/>
      <c r="G1" s="113"/>
    </row>
    <row r="2" spans="1:7" ht="18" x14ac:dyDescent="0.25">
      <c r="A2" s="4"/>
      <c r="B2" s="4"/>
      <c r="C2" s="4"/>
      <c r="D2" s="4"/>
      <c r="E2" s="4"/>
      <c r="F2" s="5"/>
      <c r="G2" s="5"/>
    </row>
    <row r="3" spans="1:7" ht="18" customHeight="1" x14ac:dyDescent="0.25">
      <c r="A3" s="113" t="s">
        <v>16</v>
      </c>
      <c r="B3" s="115"/>
      <c r="C3" s="115"/>
      <c r="D3" s="115"/>
      <c r="E3" s="115"/>
      <c r="F3" s="115"/>
      <c r="G3" s="115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ht="25.5" x14ac:dyDescent="0.25">
      <c r="A5" s="164" t="s">
        <v>18</v>
      </c>
      <c r="B5" s="165"/>
      <c r="C5" s="166"/>
      <c r="D5" s="16" t="s">
        <v>19</v>
      </c>
      <c r="E5" s="17" t="s">
        <v>28</v>
      </c>
      <c r="F5" s="17" t="s">
        <v>23</v>
      </c>
      <c r="G5" s="17" t="s">
        <v>29</v>
      </c>
    </row>
    <row r="6" spans="1:7" x14ac:dyDescent="0.25">
      <c r="A6" s="84" t="s">
        <v>86</v>
      </c>
      <c r="B6" s="85"/>
      <c r="C6" s="83"/>
      <c r="D6" s="16"/>
      <c r="E6" s="97">
        <f>SUM(E7+E44+E93+E107)</f>
        <v>2526219</v>
      </c>
      <c r="F6" s="97">
        <f>SUM(F7+F44+F93+F107)</f>
        <v>2569582</v>
      </c>
      <c r="G6" s="97">
        <f>SUM(G7+G44+G93+G107)</f>
        <v>2620716</v>
      </c>
    </row>
    <row r="7" spans="1:7" ht="25.5" x14ac:dyDescent="0.25">
      <c r="A7" s="161" t="s">
        <v>76</v>
      </c>
      <c r="B7" s="162"/>
      <c r="C7" s="163"/>
      <c r="D7" s="102" t="s">
        <v>77</v>
      </c>
      <c r="E7" s="103">
        <f>SUM(E8+E16+E30+E37)</f>
        <v>1728563</v>
      </c>
      <c r="F7" s="103">
        <f t="shared" ref="F7:G7" si="0">SUM(F8+F16+F30+F37)</f>
        <v>1757799</v>
      </c>
      <c r="G7" s="103">
        <f t="shared" si="0"/>
        <v>1792929</v>
      </c>
    </row>
    <row r="8" spans="1:7" ht="25.5" x14ac:dyDescent="0.25">
      <c r="A8" s="137" t="s">
        <v>78</v>
      </c>
      <c r="B8" s="138"/>
      <c r="C8" s="139"/>
      <c r="D8" s="24" t="s">
        <v>79</v>
      </c>
      <c r="E8" s="88">
        <f>SUM(E9+E13)</f>
        <v>23794</v>
      </c>
      <c r="F8" s="88">
        <f t="shared" ref="F8:G8" si="1">SUM(F9+F13)</f>
        <v>24244</v>
      </c>
      <c r="G8" s="88">
        <f t="shared" si="1"/>
        <v>24703</v>
      </c>
    </row>
    <row r="9" spans="1:7" x14ac:dyDescent="0.25">
      <c r="A9" s="143" t="s">
        <v>80</v>
      </c>
      <c r="B9" s="144"/>
      <c r="C9" s="145"/>
      <c r="D9" s="32" t="s">
        <v>81</v>
      </c>
      <c r="E9" s="8">
        <f>SUM(E10)</f>
        <v>664</v>
      </c>
      <c r="F9" s="8">
        <f t="shared" ref="F9:G9" si="2">SUM(F10)</f>
        <v>678</v>
      </c>
      <c r="G9" s="8">
        <f t="shared" si="2"/>
        <v>692</v>
      </c>
    </row>
    <row r="10" spans="1:7" x14ac:dyDescent="0.25">
      <c r="A10" s="149">
        <v>3</v>
      </c>
      <c r="B10" s="150"/>
      <c r="C10" s="151"/>
      <c r="D10" s="23" t="s">
        <v>10</v>
      </c>
      <c r="E10" s="8">
        <f>SUM(E11+E12)</f>
        <v>664</v>
      </c>
      <c r="F10" s="8">
        <f t="shared" ref="F10:G10" si="3">SUM(F11+F12)</f>
        <v>678</v>
      </c>
      <c r="G10" s="8">
        <f t="shared" si="3"/>
        <v>692</v>
      </c>
    </row>
    <row r="11" spans="1:7" x14ac:dyDescent="0.25">
      <c r="A11" s="152">
        <v>31</v>
      </c>
      <c r="B11" s="153"/>
      <c r="C11" s="154"/>
      <c r="D11" s="23" t="s">
        <v>11</v>
      </c>
      <c r="E11" s="8">
        <v>0</v>
      </c>
      <c r="F11" s="8">
        <v>0</v>
      </c>
      <c r="G11" s="9">
        <v>0</v>
      </c>
    </row>
    <row r="12" spans="1:7" x14ac:dyDescent="0.25">
      <c r="A12" s="152">
        <v>32</v>
      </c>
      <c r="B12" s="153"/>
      <c r="C12" s="154"/>
      <c r="D12" s="23" t="s">
        <v>20</v>
      </c>
      <c r="E12" s="8">
        <v>664</v>
      </c>
      <c r="F12" s="8">
        <v>678</v>
      </c>
      <c r="G12" s="9">
        <v>692</v>
      </c>
    </row>
    <row r="13" spans="1:7" ht="25.5" x14ac:dyDescent="0.25">
      <c r="A13" s="87" t="s">
        <v>87</v>
      </c>
      <c r="B13" s="76"/>
      <c r="C13" s="77"/>
      <c r="D13" s="23" t="s">
        <v>88</v>
      </c>
      <c r="E13" s="8">
        <f>SUM(E14)</f>
        <v>23130</v>
      </c>
      <c r="F13" s="8">
        <f t="shared" ref="F13:G14" si="4">SUM(F14)</f>
        <v>23566</v>
      </c>
      <c r="G13" s="8">
        <f t="shared" si="4"/>
        <v>24011</v>
      </c>
    </row>
    <row r="14" spans="1:7" x14ac:dyDescent="0.25">
      <c r="A14" s="87">
        <v>3</v>
      </c>
      <c r="B14" s="76"/>
      <c r="C14" s="77"/>
      <c r="D14" s="23" t="s">
        <v>10</v>
      </c>
      <c r="E14" s="8">
        <f>SUM(E15)</f>
        <v>23130</v>
      </c>
      <c r="F14" s="8">
        <f t="shared" si="4"/>
        <v>23566</v>
      </c>
      <c r="G14" s="8">
        <f t="shared" si="4"/>
        <v>24011</v>
      </c>
    </row>
    <row r="15" spans="1:7" x14ac:dyDescent="0.25">
      <c r="A15" s="87">
        <v>32</v>
      </c>
      <c r="B15" s="76"/>
      <c r="C15" s="77"/>
      <c r="D15" s="23" t="s">
        <v>20</v>
      </c>
      <c r="E15" s="8">
        <v>23130</v>
      </c>
      <c r="F15" s="8">
        <v>23566</v>
      </c>
      <c r="G15" s="9">
        <v>24011</v>
      </c>
    </row>
    <row r="16" spans="1:7" ht="25.5" x14ac:dyDescent="0.25">
      <c r="A16" s="89" t="s">
        <v>89</v>
      </c>
      <c r="B16" s="90"/>
      <c r="C16" s="91"/>
      <c r="D16" s="24" t="s">
        <v>90</v>
      </c>
      <c r="E16" s="88">
        <f>SUM(E17+E20+E23+E27)</f>
        <v>72026</v>
      </c>
      <c r="F16" s="88">
        <f t="shared" ref="F16:G16" si="5">SUM(F17+F20+F23+F27)</f>
        <v>68157</v>
      </c>
      <c r="G16" s="88">
        <f t="shared" si="5"/>
        <v>69627</v>
      </c>
    </row>
    <row r="17" spans="1:7" x14ac:dyDescent="0.25">
      <c r="A17" s="143" t="s">
        <v>80</v>
      </c>
      <c r="B17" s="144"/>
      <c r="C17" s="145"/>
      <c r="D17" s="32" t="s">
        <v>81</v>
      </c>
      <c r="E17" s="8">
        <f>SUM(E18)</f>
        <v>133</v>
      </c>
      <c r="F17" s="8">
        <f t="shared" ref="F17:G18" si="6">SUM(F18)</f>
        <v>136</v>
      </c>
      <c r="G17" s="8">
        <f t="shared" si="6"/>
        <v>139</v>
      </c>
    </row>
    <row r="18" spans="1:7" x14ac:dyDescent="0.25">
      <c r="A18" s="87">
        <v>3</v>
      </c>
      <c r="B18" s="76"/>
      <c r="C18" s="77"/>
      <c r="D18" s="23" t="s">
        <v>10</v>
      </c>
      <c r="E18" s="8">
        <f>SUM(E19)</f>
        <v>133</v>
      </c>
      <c r="F18" s="8">
        <f t="shared" si="6"/>
        <v>136</v>
      </c>
      <c r="G18" s="8">
        <f t="shared" si="6"/>
        <v>139</v>
      </c>
    </row>
    <row r="19" spans="1:7" x14ac:dyDescent="0.25">
      <c r="A19" s="87">
        <v>32</v>
      </c>
      <c r="B19" s="76"/>
      <c r="C19" s="77"/>
      <c r="D19" s="23" t="s">
        <v>20</v>
      </c>
      <c r="E19" s="8">
        <v>133</v>
      </c>
      <c r="F19" s="8">
        <v>136</v>
      </c>
      <c r="G19" s="9">
        <v>139</v>
      </c>
    </row>
    <row r="20" spans="1:7" ht="25.5" x14ac:dyDescent="0.25">
      <c r="A20" s="87" t="s">
        <v>87</v>
      </c>
      <c r="B20" s="76"/>
      <c r="C20" s="77"/>
      <c r="D20" s="23" t="s">
        <v>88</v>
      </c>
      <c r="E20" s="8">
        <f>SUM(E21)</f>
        <v>60110</v>
      </c>
      <c r="F20" s="8">
        <f t="shared" ref="F20:G21" si="7">SUM(F21)</f>
        <v>61312</v>
      </c>
      <c r="G20" s="8">
        <f t="shared" si="7"/>
        <v>62538</v>
      </c>
    </row>
    <row r="21" spans="1:7" x14ac:dyDescent="0.25">
      <c r="A21" s="87">
        <v>3</v>
      </c>
      <c r="B21" s="76"/>
      <c r="C21" s="77"/>
      <c r="D21" s="23" t="s">
        <v>10</v>
      </c>
      <c r="E21" s="8">
        <f>SUM(E22)</f>
        <v>60110</v>
      </c>
      <c r="F21" s="8">
        <f t="shared" si="7"/>
        <v>61312</v>
      </c>
      <c r="G21" s="8">
        <f t="shared" si="7"/>
        <v>62538</v>
      </c>
    </row>
    <row r="22" spans="1:7" x14ac:dyDescent="0.25">
      <c r="A22" s="87">
        <v>32</v>
      </c>
      <c r="B22" s="76"/>
      <c r="C22" s="77"/>
      <c r="D22" s="23" t="s">
        <v>20</v>
      </c>
      <c r="E22" s="8">
        <v>60110</v>
      </c>
      <c r="F22" s="8">
        <v>61312</v>
      </c>
      <c r="G22" s="9">
        <v>62538</v>
      </c>
    </row>
    <row r="23" spans="1:7" x14ac:dyDescent="0.25">
      <c r="A23" s="87" t="s">
        <v>91</v>
      </c>
      <c r="B23" s="76"/>
      <c r="C23" s="77"/>
      <c r="D23" s="23" t="s">
        <v>92</v>
      </c>
      <c r="E23" s="8">
        <f>SUM(E24)</f>
        <v>10783</v>
      </c>
      <c r="F23" s="8">
        <f t="shared" ref="F23:G23" si="8">SUM(F24)</f>
        <v>5689</v>
      </c>
      <c r="G23" s="8">
        <f t="shared" si="8"/>
        <v>5910</v>
      </c>
    </row>
    <row r="24" spans="1:7" x14ac:dyDescent="0.25">
      <c r="A24" s="87">
        <v>3</v>
      </c>
      <c r="B24" s="76"/>
      <c r="C24" s="77"/>
      <c r="D24" s="23" t="s">
        <v>10</v>
      </c>
      <c r="E24" s="8">
        <f>SUM(E25+E26)</f>
        <v>10783</v>
      </c>
      <c r="F24" s="8">
        <f t="shared" ref="F24:G24" si="9">SUM(F25+F26)</f>
        <v>5689</v>
      </c>
      <c r="G24" s="8">
        <f t="shared" si="9"/>
        <v>5910</v>
      </c>
    </row>
    <row r="25" spans="1:7" x14ac:dyDescent="0.25">
      <c r="A25" s="87">
        <v>32</v>
      </c>
      <c r="B25" s="76"/>
      <c r="C25" s="77"/>
      <c r="D25" s="23" t="s">
        <v>20</v>
      </c>
      <c r="E25" s="8">
        <v>10632</v>
      </c>
      <c r="F25" s="8">
        <v>5535</v>
      </c>
      <c r="G25" s="9">
        <v>5753</v>
      </c>
    </row>
    <row r="26" spans="1:7" x14ac:dyDescent="0.25">
      <c r="A26" s="87">
        <v>34</v>
      </c>
      <c r="B26" s="76"/>
      <c r="C26" s="77"/>
      <c r="D26" s="23" t="s">
        <v>61</v>
      </c>
      <c r="E26" s="8">
        <v>151</v>
      </c>
      <c r="F26" s="8">
        <v>154</v>
      </c>
      <c r="G26" s="9">
        <v>157</v>
      </c>
    </row>
    <row r="27" spans="1:7" x14ac:dyDescent="0.25">
      <c r="A27" s="87" t="s">
        <v>93</v>
      </c>
      <c r="B27" s="76"/>
      <c r="C27" s="77"/>
      <c r="D27" s="23" t="s">
        <v>94</v>
      </c>
      <c r="E27" s="8">
        <f>SUM(E28)</f>
        <v>1000</v>
      </c>
      <c r="F27" s="8">
        <f t="shared" ref="F27:G28" si="10">SUM(F28)</f>
        <v>1020</v>
      </c>
      <c r="G27" s="8">
        <f t="shared" si="10"/>
        <v>1040</v>
      </c>
    </row>
    <row r="28" spans="1:7" x14ac:dyDescent="0.25">
      <c r="A28" s="87">
        <v>3</v>
      </c>
      <c r="B28" s="76"/>
      <c r="C28" s="77"/>
      <c r="D28" s="23" t="s">
        <v>10</v>
      </c>
      <c r="E28" s="8">
        <f>SUM(E29)</f>
        <v>1000</v>
      </c>
      <c r="F28" s="8">
        <f t="shared" si="10"/>
        <v>1020</v>
      </c>
      <c r="G28" s="8">
        <f t="shared" si="10"/>
        <v>1040</v>
      </c>
    </row>
    <row r="29" spans="1:7" x14ac:dyDescent="0.25">
      <c r="A29" s="87">
        <v>32</v>
      </c>
      <c r="B29" s="76"/>
      <c r="C29" s="77"/>
      <c r="D29" s="23" t="s">
        <v>20</v>
      </c>
      <c r="E29" s="8">
        <v>1000</v>
      </c>
      <c r="F29" s="8">
        <v>1020</v>
      </c>
      <c r="G29" s="9">
        <v>1040</v>
      </c>
    </row>
    <row r="30" spans="1:7" ht="25.5" x14ac:dyDescent="0.25">
      <c r="A30" s="89" t="s">
        <v>95</v>
      </c>
      <c r="B30" s="90"/>
      <c r="C30" s="91"/>
      <c r="D30" s="24" t="s">
        <v>96</v>
      </c>
      <c r="E30" s="88">
        <f>SUM(E31+E34)</f>
        <v>1536863</v>
      </c>
      <c r="F30" s="88">
        <f t="shared" ref="F30:G30" si="11">SUM(F31+F34)</f>
        <v>1567600</v>
      </c>
      <c r="G30" s="88">
        <f t="shared" si="11"/>
        <v>1598844</v>
      </c>
    </row>
    <row r="31" spans="1:7" x14ac:dyDescent="0.25">
      <c r="A31" s="87" t="s">
        <v>91</v>
      </c>
      <c r="B31" s="76"/>
      <c r="C31" s="77"/>
      <c r="D31" s="23" t="s">
        <v>92</v>
      </c>
      <c r="E31" s="8">
        <f>SUM(E32)</f>
        <v>863</v>
      </c>
      <c r="F31" s="8">
        <f t="shared" ref="F31:G32" si="12">SUM(F32)</f>
        <v>880</v>
      </c>
      <c r="G31" s="8">
        <f t="shared" si="12"/>
        <v>790</v>
      </c>
    </row>
    <row r="32" spans="1:7" x14ac:dyDescent="0.25">
      <c r="A32" s="149">
        <v>3</v>
      </c>
      <c r="B32" s="150"/>
      <c r="C32" s="151"/>
      <c r="D32" s="23" t="s">
        <v>10</v>
      </c>
      <c r="E32" s="8">
        <f>SUM(E33)</f>
        <v>863</v>
      </c>
      <c r="F32" s="8">
        <f t="shared" si="12"/>
        <v>880</v>
      </c>
      <c r="G32" s="8">
        <f t="shared" si="12"/>
        <v>790</v>
      </c>
    </row>
    <row r="33" spans="1:7" x14ac:dyDescent="0.25">
      <c r="A33" s="152">
        <v>31</v>
      </c>
      <c r="B33" s="153"/>
      <c r="C33" s="154"/>
      <c r="D33" s="23" t="s">
        <v>11</v>
      </c>
      <c r="E33" s="8">
        <v>863</v>
      </c>
      <c r="F33" s="8">
        <v>880</v>
      </c>
      <c r="G33" s="9">
        <v>790</v>
      </c>
    </row>
    <row r="34" spans="1:7" x14ac:dyDescent="0.25">
      <c r="A34" s="87" t="s">
        <v>97</v>
      </c>
      <c r="B34" s="76"/>
      <c r="C34" s="77"/>
      <c r="D34" s="23" t="s">
        <v>98</v>
      </c>
      <c r="E34" s="8">
        <f>SUM(E35)</f>
        <v>1536000</v>
      </c>
      <c r="F34" s="8">
        <f t="shared" ref="F34:G35" si="13">SUM(F35)</f>
        <v>1566720</v>
      </c>
      <c r="G34" s="8">
        <f t="shared" si="13"/>
        <v>1598054</v>
      </c>
    </row>
    <row r="35" spans="1:7" x14ac:dyDescent="0.25">
      <c r="A35" s="140">
        <v>3</v>
      </c>
      <c r="B35" s="141"/>
      <c r="C35" s="142"/>
      <c r="D35" s="23" t="s">
        <v>10</v>
      </c>
      <c r="E35" s="8">
        <f>SUM(E36)</f>
        <v>1536000</v>
      </c>
      <c r="F35" s="8">
        <f t="shared" si="13"/>
        <v>1566720</v>
      </c>
      <c r="G35" s="8">
        <f t="shared" si="13"/>
        <v>1598054</v>
      </c>
    </row>
    <row r="36" spans="1:7" x14ac:dyDescent="0.25">
      <c r="A36" s="155">
        <v>31</v>
      </c>
      <c r="B36" s="156"/>
      <c r="C36" s="157"/>
      <c r="D36" s="23" t="s">
        <v>11</v>
      </c>
      <c r="E36" s="8">
        <v>1536000</v>
      </c>
      <c r="F36" s="8">
        <v>1566720</v>
      </c>
      <c r="G36" s="9">
        <v>1598054</v>
      </c>
    </row>
    <row r="37" spans="1:7" ht="25.5" x14ac:dyDescent="0.25">
      <c r="A37" s="92" t="s">
        <v>99</v>
      </c>
      <c r="B37" s="90"/>
      <c r="C37" s="91"/>
      <c r="D37" s="24" t="s">
        <v>100</v>
      </c>
      <c r="E37" s="88">
        <f>SUM(E38)</f>
        <v>95880</v>
      </c>
      <c r="F37" s="88">
        <f t="shared" ref="F37:G37" si="14">SUM(F38)</f>
        <v>97798</v>
      </c>
      <c r="G37" s="88">
        <f t="shared" si="14"/>
        <v>99755</v>
      </c>
    </row>
    <row r="38" spans="1:7" x14ac:dyDescent="0.25">
      <c r="A38" s="146">
        <v>3</v>
      </c>
      <c r="B38" s="147"/>
      <c r="C38" s="148"/>
      <c r="D38" s="23" t="s">
        <v>10</v>
      </c>
      <c r="E38" s="8">
        <f>SUM(E39:E42)</f>
        <v>95880</v>
      </c>
      <c r="F38" s="8">
        <f t="shared" ref="F38:G38" si="15">SUM(F39:F42)</f>
        <v>97798</v>
      </c>
      <c r="G38" s="8">
        <f t="shared" si="15"/>
        <v>99755</v>
      </c>
    </row>
    <row r="39" spans="1:7" x14ac:dyDescent="0.25">
      <c r="A39" s="158">
        <v>31</v>
      </c>
      <c r="B39" s="159"/>
      <c r="C39" s="160"/>
      <c r="D39" s="23" t="s">
        <v>11</v>
      </c>
      <c r="E39" s="8">
        <v>62380</v>
      </c>
      <c r="F39" s="8">
        <v>63628</v>
      </c>
      <c r="G39" s="9">
        <v>64901</v>
      </c>
    </row>
    <row r="40" spans="1:7" x14ac:dyDescent="0.25">
      <c r="A40" s="86">
        <v>32</v>
      </c>
      <c r="B40" s="93"/>
      <c r="C40" s="94"/>
      <c r="D40" s="23" t="s">
        <v>20</v>
      </c>
      <c r="E40" s="8">
        <v>26500</v>
      </c>
      <c r="F40" s="8">
        <v>27030</v>
      </c>
      <c r="G40" s="9">
        <v>27571</v>
      </c>
    </row>
    <row r="41" spans="1:7" x14ac:dyDescent="0.25">
      <c r="A41" s="86">
        <v>34</v>
      </c>
      <c r="B41" s="93"/>
      <c r="C41" s="94"/>
      <c r="D41" s="23" t="s">
        <v>61</v>
      </c>
      <c r="E41" s="8">
        <v>2000</v>
      </c>
      <c r="F41" s="8">
        <v>2040</v>
      </c>
      <c r="G41" s="9">
        <v>2081</v>
      </c>
    </row>
    <row r="42" spans="1:7" ht="25.5" x14ac:dyDescent="0.25">
      <c r="A42" s="86">
        <v>37</v>
      </c>
      <c r="B42" s="93"/>
      <c r="C42" s="94"/>
      <c r="D42" s="23" t="s">
        <v>63</v>
      </c>
      <c r="E42" s="8">
        <v>5000</v>
      </c>
      <c r="F42" s="8">
        <v>5100</v>
      </c>
      <c r="G42" s="9">
        <v>5202</v>
      </c>
    </row>
    <row r="43" spans="1:7" x14ac:dyDescent="0.25">
      <c r="A43" s="86"/>
      <c r="B43" s="93"/>
      <c r="C43" s="94"/>
      <c r="D43" s="23"/>
      <c r="E43" s="8"/>
      <c r="F43" s="8"/>
      <c r="G43" s="9"/>
    </row>
    <row r="44" spans="1:7" ht="25.5" x14ac:dyDescent="0.25">
      <c r="A44" s="134" t="s">
        <v>82</v>
      </c>
      <c r="B44" s="135"/>
      <c r="C44" s="136"/>
      <c r="D44" s="104" t="s">
        <v>83</v>
      </c>
      <c r="E44" s="105">
        <f>SUM(E45+E49+E62+E66+E78+E85)</f>
        <v>755934</v>
      </c>
      <c r="F44" s="105">
        <f>SUM(F45+F49+F62+F66+F78+F85)</f>
        <v>769307</v>
      </c>
      <c r="G44" s="105">
        <f>SUM(G45+G49+G62+G66+G78+G85)</f>
        <v>784542</v>
      </c>
    </row>
    <row r="45" spans="1:7" x14ac:dyDescent="0.25">
      <c r="A45" s="72" t="s">
        <v>101</v>
      </c>
      <c r="B45" s="73"/>
      <c r="C45" s="24"/>
      <c r="D45" s="24" t="s">
        <v>102</v>
      </c>
      <c r="E45" s="88">
        <f>SUM(E46)</f>
        <v>2000</v>
      </c>
      <c r="F45" s="88">
        <f t="shared" ref="F45:G47" si="16">SUM(F46)</f>
        <v>2040</v>
      </c>
      <c r="G45" s="88">
        <f t="shared" si="16"/>
        <v>2081</v>
      </c>
    </row>
    <row r="46" spans="1:7" x14ac:dyDescent="0.25">
      <c r="A46" s="95" t="s">
        <v>93</v>
      </c>
      <c r="B46" s="96"/>
      <c r="C46" s="24"/>
      <c r="D46" s="23" t="s">
        <v>103</v>
      </c>
      <c r="E46" s="8">
        <f>SUM(E47)</f>
        <v>2000</v>
      </c>
      <c r="F46" s="8">
        <f t="shared" si="16"/>
        <v>2040</v>
      </c>
      <c r="G46" s="8">
        <f t="shared" si="16"/>
        <v>2081</v>
      </c>
    </row>
    <row r="47" spans="1:7" x14ac:dyDescent="0.25">
      <c r="A47" s="95">
        <v>3</v>
      </c>
      <c r="B47" s="101"/>
      <c r="C47" s="77"/>
      <c r="D47" s="23" t="s">
        <v>10</v>
      </c>
      <c r="E47" s="8">
        <f>SUM(E48)</f>
        <v>2000</v>
      </c>
      <c r="F47" s="8">
        <f t="shared" si="16"/>
        <v>2040</v>
      </c>
      <c r="G47" s="8">
        <f t="shared" si="16"/>
        <v>2081</v>
      </c>
    </row>
    <row r="48" spans="1:7" x14ac:dyDescent="0.25">
      <c r="A48" s="95">
        <v>32</v>
      </c>
      <c r="B48" s="101"/>
      <c r="C48" s="77"/>
      <c r="D48" s="23" t="s">
        <v>20</v>
      </c>
      <c r="E48" s="8">
        <v>2000</v>
      </c>
      <c r="F48" s="8">
        <v>2040</v>
      </c>
      <c r="G48" s="8">
        <v>2081</v>
      </c>
    </row>
    <row r="49" spans="1:7" ht="51" x14ac:dyDescent="0.25">
      <c r="A49" s="72" t="s">
        <v>104</v>
      </c>
      <c r="B49" s="73"/>
      <c r="C49" s="24"/>
      <c r="D49" s="24" t="s">
        <v>105</v>
      </c>
      <c r="E49" s="88">
        <f>SUM(E50+E53+E57)</f>
        <v>10456</v>
      </c>
      <c r="F49" s="88">
        <f t="shared" ref="F49:G49" si="17">SUM(F50+F53+F57)</f>
        <v>10638</v>
      </c>
      <c r="G49" s="88">
        <f t="shared" si="17"/>
        <v>10786</v>
      </c>
    </row>
    <row r="50" spans="1:7" ht="25.5" x14ac:dyDescent="0.25">
      <c r="A50" s="74" t="s">
        <v>106</v>
      </c>
      <c r="B50" s="75"/>
      <c r="C50" s="23"/>
      <c r="D50" s="23" t="s">
        <v>107</v>
      </c>
      <c r="E50" s="8">
        <f>SUM(E51)</f>
        <v>650</v>
      </c>
      <c r="F50" s="8">
        <f t="shared" ref="F50:G51" si="18">SUM(F51)</f>
        <v>663</v>
      </c>
      <c r="G50" s="8">
        <f t="shared" si="18"/>
        <v>676</v>
      </c>
    </row>
    <row r="51" spans="1:7" x14ac:dyDescent="0.25">
      <c r="A51" s="87">
        <v>3</v>
      </c>
      <c r="B51" s="76"/>
      <c r="C51" s="77"/>
      <c r="D51" s="23" t="s">
        <v>10</v>
      </c>
      <c r="E51" s="8">
        <f>SUM(E52)</f>
        <v>650</v>
      </c>
      <c r="F51" s="8">
        <f t="shared" si="18"/>
        <v>663</v>
      </c>
      <c r="G51" s="8">
        <f t="shared" si="18"/>
        <v>676</v>
      </c>
    </row>
    <row r="52" spans="1:7" x14ac:dyDescent="0.25">
      <c r="A52" s="87">
        <v>32</v>
      </c>
      <c r="B52" s="76"/>
      <c r="C52" s="77"/>
      <c r="D52" s="23" t="s">
        <v>20</v>
      </c>
      <c r="E52" s="8">
        <v>650</v>
      </c>
      <c r="F52" s="8">
        <v>663</v>
      </c>
      <c r="G52" s="8">
        <v>676</v>
      </c>
    </row>
    <row r="53" spans="1:7" ht="25.5" x14ac:dyDescent="0.25">
      <c r="A53" s="74" t="s">
        <v>108</v>
      </c>
      <c r="B53" s="75"/>
      <c r="C53" s="23"/>
      <c r="D53" s="23" t="s">
        <v>109</v>
      </c>
      <c r="E53" s="8">
        <f>SUM(E54)</f>
        <v>5255</v>
      </c>
      <c r="F53" s="8">
        <f t="shared" ref="F53:G53" si="19">SUM(F54)</f>
        <v>5360</v>
      </c>
      <c r="G53" s="8">
        <f t="shared" si="19"/>
        <v>5418</v>
      </c>
    </row>
    <row r="54" spans="1:7" x14ac:dyDescent="0.25">
      <c r="A54" s="87">
        <v>3</v>
      </c>
      <c r="B54" s="76"/>
      <c r="C54" s="77"/>
      <c r="D54" s="23" t="s">
        <v>10</v>
      </c>
      <c r="E54" s="8">
        <f>SUM(E55+E56)</f>
        <v>5255</v>
      </c>
      <c r="F54" s="8">
        <f t="shared" ref="F54:G54" si="20">SUM(F55+F56)</f>
        <v>5360</v>
      </c>
      <c r="G54" s="8">
        <f t="shared" si="20"/>
        <v>5418</v>
      </c>
    </row>
    <row r="55" spans="1:7" x14ac:dyDescent="0.25">
      <c r="A55" s="152">
        <v>31</v>
      </c>
      <c r="B55" s="153"/>
      <c r="C55" s="154"/>
      <c r="D55" s="23" t="s">
        <v>11</v>
      </c>
      <c r="E55" s="8">
        <v>996</v>
      </c>
      <c r="F55" s="8">
        <v>1016</v>
      </c>
      <c r="G55" s="8">
        <v>1037</v>
      </c>
    </row>
    <row r="56" spans="1:7" x14ac:dyDescent="0.25">
      <c r="A56" s="87">
        <v>32</v>
      </c>
      <c r="B56" s="76"/>
      <c r="C56" s="77"/>
      <c r="D56" s="23" t="s">
        <v>20</v>
      </c>
      <c r="E56" s="8">
        <v>4259</v>
      </c>
      <c r="F56" s="8">
        <v>4344</v>
      </c>
      <c r="G56" s="8">
        <v>4381</v>
      </c>
    </row>
    <row r="57" spans="1:7" ht="25.5" x14ac:dyDescent="0.25">
      <c r="A57" s="87" t="s">
        <v>110</v>
      </c>
      <c r="B57" s="76"/>
      <c r="C57" s="77"/>
      <c r="D57" s="23" t="s">
        <v>111</v>
      </c>
      <c r="E57" s="8">
        <f>SUM(E58)</f>
        <v>4551</v>
      </c>
      <c r="F57" s="8">
        <f t="shared" ref="F57:G57" si="21">SUM(F58)</f>
        <v>4615</v>
      </c>
      <c r="G57" s="8">
        <f t="shared" si="21"/>
        <v>4692</v>
      </c>
    </row>
    <row r="58" spans="1:7" x14ac:dyDescent="0.25">
      <c r="A58" s="74">
        <v>3</v>
      </c>
      <c r="B58" s="75"/>
      <c r="C58" s="23"/>
      <c r="D58" s="23" t="s">
        <v>10</v>
      </c>
      <c r="E58" s="8">
        <f>SUM(E59+E60+E61)</f>
        <v>4551</v>
      </c>
      <c r="F58" s="8">
        <f t="shared" ref="F58:G58" si="22">SUM(F59+F60+F61)</f>
        <v>4615</v>
      </c>
      <c r="G58" s="8">
        <f t="shared" si="22"/>
        <v>4692</v>
      </c>
    </row>
    <row r="59" spans="1:7" x14ac:dyDescent="0.25">
      <c r="A59" s="149">
        <v>31</v>
      </c>
      <c r="B59" s="150"/>
      <c r="C59" s="151"/>
      <c r="D59" s="23" t="s">
        <v>11</v>
      </c>
      <c r="E59" s="8">
        <v>996</v>
      </c>
      <c r="F59" s="8">
        <v>1016</v>
      </c>
      <c r="G59" s="8">
        <v>1037</v>
      </c>
    </row>
    <row r="60" spans="1:7" x14ac:dyDescent="0.25">
      <c r="A60" s="74">
        <v>32</v>
      </c>
      <c r="B60" s="75"/>
      <c r="C60" s="23"/>
      <c r="D60" s="23" t="s">
        <v>20</v>
      </c>
      <c r="E60" s="8">
        <v>3388</v>
      </c>
      <c r="F60" s="8">
        <v>3456</v>
      </c>
      <c r="G60" s="8">
        <v>3509</v>
      </c>
    </row>
    <row r="61" spans="1:7" ht="25.5" x14ac:dyDescent="0.25">
      <c r="A61" s="74">
        <v>36</v>
      </c>
      <c r="B61" s="75"/>
      <c r="C61" s="23"/>
      <c r="D61" s="23" t="s">
        <v>62</v>
      </c>
      <c r="E61" s="8">
        <v>167</v>
      </c>
      <c r="F61" s="8">
        <v>143</v>
      </c>
      <c r="G61" s="8">
        <v>146</v>
      </c>
    </row>
    <row r="62" spans="1:7" x14ac:dyDescent="0.25">
      <c r="A62" s="72" t="s">
        <v>112</v>
      </c>
      <c r="B62" s="73"/>
      <c r="C62" s="24"/>
      <c r="D62" s="24" t="s">
        <v>113</v>
      </c>
      <c r="E62" s="88">
        <f>SUM(E63)</f>
        <v>210000</v>
      </c>
      <c r="F62" s="88">
        <f t="shared" ref="F62:G64" si="23">SUM(F63)</f>
        <v>214200</v>
      </c>
      <c r="G62" s="88">
        <f t="shared" si="23"/>
        <v>218484</v>
      </c>
    </row>
    <row r="63" spans="1:7" ht="25.5" x14ac:dyDescent="0.25">
      <c r="A63" s="98" t="s">
        <v>108</v>
      </c>
      <c r="B63" s="75"/>
      <c r="C63" s="23"/>
      <c r="D63" s="23" t="s">
        <v>109</v>
      </c>
      <c r="E63" s="8">
        <f>SUM(E64)</f>
        <v>210000</v>
      </c>
      <c r="F63" s="8">
        <f t="shared" si="23"/>
        <v>214200</v>
      </c>
      <c r="G63" s="8">
        <f t="shared" si="23"/>
        <v>218484</v>
      </c>
    </row>
    <row r="64" spans="1:7" x14ac:dyDescent="0.25">
      <c r="A64" s="98">
        <v>3</v>
      </c>
      <c r="B64" s="76"/>
      <c r="C64" s="77"/>
      <c r="D64" s="23" t="s">
        <v>10</v>
      </c>
      <c r="E64" s="8">
        <f>SUM(E65)</f>
        <v>210000</v>
      </c>
      <c r="F64" s="8">
        <f t="shared" si="23"/>
        <v>214200</v>
      </c>
      <c r="G64" s="8">
        <f t="shared" si="23"/>
        <v>218484</v>
      </c>
    </row>
    <row r="65" spans="1:7" x14ac:dyDescent="0.25">
      <c r="A65" s="98">
        <v>32</v>
      </c>
      <c r="B65" s="76"/>
      <c r="C65" s="77"/>
      <c r="D65" s="23" t="s">
        <v>20</v>
      </c>
      <c r="E65" s="8">
        <v>210000</v>
      </c>
      <c r="F65" s="8">
        <v>214200</v>
      </c>
      <c r="G65" s="8">
        <v>218484</v>
      </c>
    </row>
    <row r="66" spans="1:7" x14ac:dyDescent="0.25">
      <c r="A66" s="89" t="s">
        <v>114</v>
      </c>
      <c r="B66" s="90"/>
      <c r="C66" s="91"/>
      <c r="D66" s="24" t="s">
        <v>115</v>
      </c>
      <c r="E66" s="88">
        <f>SUM(E67+E71+E75)</f>
        <v>517444</v>
      </c>
      <c r="F66" s="88">
        <f t="shared" ref="F66:G66" si="24">SUM(F67+F71+F75)</f>
        <v>527793</v>
      </c>
      <c r="G66" s="88">
        <f t="shared" si="24"/>
        <v>538350</v>
      </c>
    </row>
    <row r="67" spans="1:7" x14ac:dyDescent="0.25">
      <c r="A67" s="143" t="s">
        <v>80</v>
      </c>
      <c r="B67" s="144"/>
      <c r="C67" s="145"/>
      <c r="D67" s="32" t="s">
        <v>81</v>
      </c>
      <c r="E67" s="8">
        <f>SUM(E68)</f>
        <v>181500</v>
      </c>
      <c r="F67" s="8">
        <f t="shared" ref="F67:G67" si="25">SUM(F68)</f>
        <v>185130</v>
      </c>
      <c r="G67" s="8">
        <f t="shared" si="25"/>
        <v>188833</v>
      </c>
    </row>
    <row r="68" spans="1:7" x14ac:dyDescent="0.25">
      <c r="A68" s="74">
        <v>3</v>
      </c>
      <c r="B68" s="75"/>
      <c r="C68" s="23"/>
      <c r="D68" s="23" t="s">
        <v>10</v>
      </c>
      <c r="E68" s="8">
        <f>SUM(E69+E70)</f>
        <v>181500</v>
      </c>
      <c r="F68" s="8">
        <f t="shared" ref="F68:G68" si="26">SUM(F69+F70)</f>
        <v>185130</v>
      </c>
      <c r="G68" s="8">
        <f t="shared" si="26"/>
        <v>188833</v>
      </c>
    </row>
    <row r="69" spans="1:7" x14ac:dyDescent="0.25">
      <c r="A69" s="149">
        <v>31</v>
      </c>
      <c r="B69" s="150"/>
      <c r="C69" s="151"/>
      <c r="D69" s="23" t="s">
        <v>11</v>
      </c>
      <c r="E69" s="8">
        <v>180000</v>
      </c>
      <c r="F69" s="8">
        <v>183600</v>
      </c>
      <c r="G69" s="8">
        <v>187272</v>
      </c>
    </row>
    <row r="70" spans="1:7" x14ac:dyDescent="0.25">
      <c r="A70" s="74">
        <v>32</v>
      </c>
      <c r="B70" s="75"/>
      <c r="C70" s="23"/>
      <c r="D70" s="23" t="s">
        <v>20</v>
      </c>
      <c r="E70" s="8">
        <v>1500</v>
      </c>
      <c r="F70" s="8">
        <v>1530</v>
      </c>
      <c r="G70" s="8">
        <v>1561</v>
      </c>
    </row>
    <row r="71" spans="1:7" ht="25.5" x14ac:dyDescent="0.25">
      <c r="A71" s="74" t="s">
        <v>108</v>
      </c>
      <c r="B71" s="75"/>
      <c r="C71" s="23"/>
      <c r="D71" s="23" t="s">
        <v>109</v>
      </c>
      <c r="E71" s="8">
        <f>SUM(E72)</f>
        <v>96994</v>
      </c>
      <c r="F71" s="8">
        <f t="shared" ref="F71:G71" si="27">SUM(F72)</f>
        <v>98934</v>
      </c>
      <c r="G71" s="8">
        <f t="shared" si="27"/>
        <v>100913</v>
      </c>
    </row>
    <row r="72" spans="1:7" x14ac:dyDescent="0.25">
      <c r="A72" s="74">
        <v>3</v>
      </c>
      <c r="B72" s="75"/>
      <c r="C72" s="23"/>
      <c r="D72" s="23" t="s">
        <v>10</v>
      </c>
      <c r="E72" s="8">
        <f>SUM(E73+E74)</f>
        <v>96994</v>
      </c>
      <c r="F72" s="8">
        <f t="shared" ref="F72:G72" si="28">SUM(F73+F74)</f>
        <v>98934</v>
      </c>
      <c r="G72" s="8">
        <f t="shared" si="28"/>
        <v>100913</v>
      </c>
    </row>
    <row r="73" spans="1:7" x14ac:dyDescent="0.25">
      <c r="A73" s="74">
        <v>32</v>
      </c>
      <c r="B73" s="75"/>
      <c r="C73" s="23"/>
      <c r="D73" s="23" t="s">
        <v>20</v>
      </c>
      <c r="E73" s="8">
        <v>94994</v>
      </c>
      <c r="F73" s="8">
        <v>96894</v>
      </c>
      <c r="G73" s="8">
        <v>98832</v>
      </c>
    </row>
    <row r="74" spans="1:7" ht="25.5" x14ac:dyDescent="0.25">
      <c r="A74" s="74">
        <v>37</v>
      </c>
      <c r="B74" s="75"/>
      <c r="C74" s="23"/>
      <c r="D74" s="23" t="s">
        <v>63</v>
      </c>
      <c r="E74" s="8">
        <v>2000</v>
      </c>
      <c r="F74" s="8">
        <v>2040</v>
      </c>
      <c r="G74" s="8">
        <v>2081</v>
      </c>
    </row>
    <row r="75" spans="1:7" ht="25.5" x14ac:dyDescent="0.25">
      <c r="A75" s="74" t="s">
        <v>116</v>
      </c>
      <c r="B75" s="75"/>
      <c r="C75" s="23"/>
      <c r="D75" s="23" t="s">
        <v>117</v>
      </c>
      <c r="E75" s="8">
        <f>SUM(E76)</f>
        <v>238950</v>
      </c>
      <c r="F75" s="8">
        <f t="shared" ref="F75:G75" si="29">SUM(F76)</f>
        <v>243729</v>
      </c>
      <c r="G75" s="8">
        <f t="shared" si="29"/>
        <v>248604</v>
      </c>
    </row>
    <row r="76" spans="1:7" ht="25.5" x14ac:dyDescent="0.25">
      <c r="A76" s="74">
        <v>4</v>
      </c>
      <c r="B76" s="75"/>
      <c r="C76" s="23"/>
      <c r="D76" s="23" t="s">
        <v>12</v>
      </c>
      <c r="E76" s="8">
        <f>SUM(E77)</f>
        <v>238950</v>
      </c>
      <c r="F76" s="8">
        <f t="shared" ref="F76:G76" si="30">SUM(F77)</f>
        <v>243729</v>
      </c>
      <c r="G76" s="8">
        <f t="shared" si="30"/>
        <v>248604</v>
      </c>
    </row>
    <row r="77" spans="1:7" ht="25.5" x14ac:dyDescent="0.25">
      <c r="A77" s="74">
        <v>42</v>
      </c>
      <c r="B77" s="75"/>
      <c r="C77" s="23"/>
      <c r="D77" s="23" t="s">
        <v>27</v>
      </c>
      <c r="E77" s="8">
        <v>238950</v>
      </c>
      <c r="F77" s="8">
        <v>243729</v>
      </c>
      <c r="G77" s="8">
        <v>248604</v>
      </c>
    </row>
    <row r="78" spans="1:7" x14ac:dyDescent="0.25">
      <c r="A78" s="72" t="s">
        <v>118</v>
      </c>
      <c r="B78" s="73"/>
      <c r="C78" s="24"/>
      <c r="D78" s="24" t="s">
        <v>119</v>
      </c>
      <c r="E78" s="88">
        <f>SUM(E79+E82)</f>
        <v>4334</v>
      </c>
      <c r="F78" s="88">
        <f t="shared" ref="F78:G78" si="31">SUM(F79+F82)</f>
        <v>4334</v>
      </c>
      <c r="G78" s="88">
        <f t="shared" si="31"/>
        <v>4334</v>
      </c>
    </row>
    <row r="79" spans="1:7" ht="25.5" x14ac:dyDescent="0.25">
      <c r="A79" s="74" t="s">
        <v>108</v>
      </c>
      <c r="B79" s="75"/>
      <c r="C79" s="23"/>
      <c r="D79" s="23" t="s">
        <v>109</v>
      </c>
      <c r="E79" s="8">
        <f>SUM(E80)</f>
        <v>499</v>
      </c>
      <c r="F79" s="8">
        <f t="shared" ref="F79:G80" si="32">SUM(F80)</f>
        <v>499</v>
      </c>
      <c r="G79" s="8">
        <f t="shared" si="32"/>
        <v>499</v>
      </c>
    </row>
    <row r="80" spans="1:7" x14ac:dyDescent="0.25">
      <c r="A80" s="74">
        <v>3</v>
      </c>
      <c r="B80" s="75"/>
      <c r="C80" s="23"/>
      <c r="D80" s="23" t="s">
        <v>10</v>
      </c>
      <c r="E80" s="8">
        <f>SUM(E81)</f>
        <v>499</v>
      </c>
      <c r="F80" s="8">
        <f t="shared" si="32"/>
        <v>499</v>
      </c>
      <c r="G80" s="8">
        <f t="shared" si="32"/>
        <v>499</v>
      </c>
    </row>
    <row r="81" spans="1:7" x14ac:dyDescent="0.25">
      <c r="A81" s="74">
        <v>32</v>
      </c>
      <c r="B81" s="75"/>
      <c r="C81" s="23"/>
      <c r="D81" s="23" t="s">
        <v>20</v>
      </c>
      <c r="E81" s="8">
        <v>499</v>
      </c>
      <c r="F81" s="8">
        <v>499</v>
      </c>
      <c r="G81" s="8">
        <v>499</v>
      </c>
    </row>
    <row r="82" spans="1:7" ht="25.5" x14ac:dyDescent="0.25">
      <c r="A82" s="74" t="s">
        <v>120</v>
      </c>
      <c r="B82" s="75"/>
      <c r="C82" s="23"/>
      <c r="D82" s="23" t="s">
        <v>121</v>
      </c>
      <c r="E82" s="8">
        <f>SUM(E83)</f>
        <v>3835</v>
      </c>
      <c r="F82" s="8">
        <f t="shared" ref="F82:G83" si="33">SUM(F83)</f>
        <v>3835</v>
      </c>
      <c r="G82" s="8">
        <f t="shared" si="33"/>
        <v>3835</v>
      </c>
    </row>
    <row r="83" spans="1:7" x14ac:dyDescent="0.25">
      <c r="A83" s="74">
        <v>3</v>
      </c>
      <c r="B83" s="75"/>
      <c r="C83" s="23"/>
      <c r="D83" s="23" t="s">
        <v>10</v>
      </c>
      <c r="E83" s="8">
        <f>SUM(E84)</f>
        <v>3835</v>
      </c>
      <c r="F83" s="8">
        <f t="shared" si="33"/>
        <v>3835</v>
      </c>
      <c r="G83" s="8">
        <f t="shared" si="33"/>
        <v>3835</v>
      </c>
    </row>
    <row r="84" spans="1:7" x14ac:dyDescent="0.25">
      <c r="A84" s="74">
        <v>32</v>
      </c>
      <c r="B84" s="75"/>
      <c r="C84" s="23"/>
      <c r="D84" s="23" t="s">
        <v>20</v>
      </c>
      <c r="E84" s="8">
        <v>3835</v>
      </c>
      <c r="F84" s="8">
        <v>3835</v>
      </c>
      <c r="G84" s="8">
        <v>3835</v>
      </c>
    </row>
    <row r="85" spans="1:7" x14ac:dyDescent="0.25">
      <c r="A85" s="72" t="s">
        <v>123</v>
      </c>
      <c r="B85" s="73"/>
      <c r="C85" s="24"/>
      <c r="D85" s="24" t="s">
        <v>122</v>
      </c>
      <c r="E85" s="88">
        <f>SUM(E86+E89)</f>
        <v>11700</v>
      </c>
      <c r="F85" s="88">
        <f t="shared" ref="F85:G85" si="34">SUM(F86+F89)</f>
        <v>10302</v>
      </c>
      <c r="G85" s="88">
        <f t="shared" si="34"/>
        <v>10507</v>
      </c>
    </row>
    <row r="86" spans="1:7" x14ac:dyDescent="0.25">
      <c r="A86" s="143" t="s">
        <v>80</v>
      </c>
      <c r="B86" s="144"/>
      <c r="C86" s="145"/>
      <c r="D86" s="32" t="s">
        <v>81</v>
      </c>
      <c r="E86" s="8">
        <f>SUM(E87)</f>
        <v>4900</v>
      </c>
      <c r="F86" s="8">
        <f t="shared" ref="F86:G86" si="35">SUM(F87)</f>
        <v>3366</v>
      </c>
      <c r="G86" s="8">
        <f t="shared" si="35"/>
        <v>3433</v>
      </c>
    </row>
    <row r="87" spans="1:7" x14ac:dyDescent="0.25">
      <c r="A87" s="146">
        <v>3</v>
      </c>
      <c r="B87" s="147"/>
      <c r="C87" s="148"/>
      <c r="D87" s="23" t="s">
        <v>10</v>
      </c>
      <c r="E87" s="8">
        <f>SUM(E88)</f>
        <v>4900</v>
      </c>
      <c r="F87" s="8">
        <f t="shared" ref="F87:G87" si="36">SUM(F88)</f>
        <v>3366</v>
      </c>
      <c r="G87" s="8">
        <f t="shared" si="36"/>
        <v>3433</v>
      </c>
    </row>
    <row r="88" spans="1:7" x14ac:dyDescent="0.25">
      <c r="A88" s="146">
        <v>31</v>
      </c>
      <c r="B88" s="147"/>
      <c r="C88" s="148"/>
      <c r="D88" s="23" t="s">
        <v>11</v>
      </c>
      <c r="E88" s="8">
        <v>4900</v>
      </c>
      <c r="F88" s="8">
        <v>3366</v>
      </c>
      <c r="G88" s="8">
        <v>3433</v>
      </c>
    </row>
    <row r="89" spans="1:7" ht="25.5" x14ac:dyDescent="0.25">
      <c r="A89" s="74" t="s">
        <v>120</v>
      </c>
      <c r="B89" s="75"/>
      <c r="C89" s="23"/>
      <c r="D89" s="23" t="s">
        <v>121</v>
      </c>
      <c r="E89" s="8">
        <f>SUM(E90)</f>
        <v>6800</v>
      </c>
      <c r="F89" s="8">
        <f t="shared" ref="F89:G89" si="37">SUM(F90)</f>
        <v>6936</v>
      </c>
      <c r="G89" s="8">
        <f t="shared" si="37"/>
        <v>7074</v>
      </c>
    </row>
    <row r="90" spans="1:7" x14ac:dyDescent="0.25">
      <c r="A90" s="149">
        <v>3</v>
      </c>
      <c r="B90" s="150"/>
      <c r="C90" s="151"/>
      <c r="D90" s="23" t="s">
        <v>10</v>
      </c>
      <c r="E90" s="8">
        <f>SUM(E91+E92)</f>
        <v>6800</v>
      </c>
      <c r="F90" s="8">
        <f t="shared" ref="F90:G90" si="38">SUM(F91+F92)</f>
        <v>6936</v>
      </c>
      <c r="G90" s="8">
        <f t="shared" si="38"/>
        <v>7074</v>
      </c>
    </row>
    <row r="91" spans="1:7" x14ac:dyDescent="0.25">
      <c r="A91" s="140">
        <v>31</v>
      </c>
      <c r="B91" s="141"/>
      <c r="C91" s="142"/>
      <c r="D91" s="23" t="s">
        <v>11</v>
      </c>
      <c r="E91" s="8">
        <v>5600</v>
      </c>
      <c r="F91" s="8">
        <v>5712</v>
      </c>
      <c r="G91" s="8">
        <v>5826</v>
      </c>
    </row>
    <row r="92" spans="1:7" x14ac:dyDescent="0.25">
      <c r="A92" s="74">
        <v>32</v>
      </c>
      <c r="B92" s="75"/>
      <c r="C92" s="23"/>
      <c r="D92" s="23" t="s">
        <v>20</v>
      </c>
      <c r="E92" s="8">
        <v>1200</v>
      </c>
      <c r="F92" s="8">
        <v>1224</v>
      </c>
      <c r="G92" s="8">
        <v>1248</v>
      </c>
    </row>
    <row r="93" spans="1:7" ht="33.75" customHeight="1" x14ac:dyDescent="0.25">
      <c r="A93" s="106" t="s">
        <v>84</v>
      </c>
      <c r="B93" s="107"/>
      <c r="C93" s="108"/>
      <c r="D93" s="104" t="s">
        <v>85</v>
      </c>
      <c r="E93" s="105">
        <f>SUM(E94)</f>
        <v>39722</v>
      </c>
      <c r="F93" s="105">
        <f t="shared" ref="F93:G93" si="39">SUM(F94)</f>
        <v>40436</v>
      </c>
      <c r="G93" s="105">
        <f t="shared" si="39"/>
        <v>41165</v>
      </c>
    </row>
    <row r="94" spans="1:7" ht="15" customHeight="1" x14ac:dyDescent="0.25">
      <c r="A94" s="137" t="s">
        <v>124</v>
      </c>
      <c r="B94" s="138"/>
      <c r="C94" s="139"/>
      <c r="D94" s="24" t="s">
        <v>125</v>
      </c>
      <c r="E94" s="88">
        <f>SUM(E95+E98+E101+E104)</f>
        <v>39722</v>
      </c>
      <c r="F94" s="88">
        <f t="shared" ref="F94:G94" si="40">SUM(F95+F98+F101+F104)</f>
        <v>40436</v>
      </c>
      <c r="G94" s="88">
        <f t="shared" si="40"/>
        <v>41165</v>
      </c>
    </row>
    <row r="95" spans="1:7" ht="24" customHeight="1" x14ac:dyDescent="0.25">
      <c r="A95" s="98" t="s">
        <v>87</v>
      </c>
      <c r="B95" s="76"/>
      <c r="C95" s="77"/>
      <c r="D95" s="23" t="s">
        <v>88</v>
      </c>
      <c r="E95" s="8">
        <f>SUM(E96)</f>
        <v>4000</v>
      </c>
      <c r="F95" s="8">
        <f t="shared" ref="F95:G95" si="41">SUM(F96)</f>
        <v>4000</v>
      </c>
      <c r="G95" s="8">
        <f t="shared" si="41"/>
        <v>4000</v>
      </c>
    </row>
    <row r="96" spans="1:7" ht="25.5" customHeight="1" x14ac:dyDescent="0.25">
      <c r="A96" s="98">
        <v>4</v>
      </c>
      <c r="B96" s="75"/>
      <c r="C96" s="23"/>
      <c r="D96" s="23" t="s">
        <v>12</v>
      </c>
      <c r="E96" s="8">
        <f>SUM(E97)</f>
        <v>4000</v>
      </c>
      <c r="F96" s="8">
        <f t="shared" ref="F96:G96" si="42">SUM(F97)</f>
        <v>4000</v>
      </c>
      <c r="G96" s="8">
        <f t="shared" si="42"/>
        <v>4000</v>
      </c>
    </row>
    <row r="97" spans="1:7" ht="27.75" customHeight="1" x14ac:dyDescent="0.25">
      <c r="A97" s="98">
        <v>42</v>
      </c>
      <c r="B97" s="75"/>
      <c r="C97" s="23"/>
      <c r="D97" s="23" t="s">
        <v>27</v>
      </c>
      <c r="E97" s="8">
        <v>4000</v>
      </c>
      <c r="F97" s="8">
        <v>4000</v>
      </c>
      <c r="G97" s="9">
        <v>4000</v>
      </c>
    </row>
    <row r="98" spans="1:7" ht="27.75" customHeight="1" x14ac:dyDescent="0.25">
      <c r="A98" s="98" t="s">
        <v>91</v>
      </c>
      <c r="B98" s="76"/>
      <c r="C98" s="77"/>
      <c r="D98" s="23" t="s">
        <v>92</v>
      </c>
      <c r="E98" s="8">
        <f>SUM(E99)</f>
        <v>1660</v>
      </c>
      <c r="F98" s="8">
        <f t="shared" ref="F98:G98" si="43">SUM(F99)</f>
        <v>1693</v>
      </c>
      <c r="G98" s="8">
        <f t="shared" si="43"/>
        <v>1727</v>
      </c>
    </row>
    <row r="99" spans="1:7" ht="27.75" customHeight="1" x14ac:dyDescent="0.25">
      <c r="A99" s="74">
        <v>4</v>
      </c>
      <c r="B99" s="75"/>
      <c r="C99" s="23"/>
      <c r="D99" s="23" t="s">
        <v>12</v>
      </c>
      <c r="E99" s="8">
        <f>SUM(E100)</f>
        <v>1660</v>
      </c>
      <c r="F99" s="8">
        <f t="shared" ref="F99:G99" si="44">SUM(F100)</f>
        <v>1693</v>
      </c>
      <c r="G99" s="8">
        <f t="shared" si="44"/>
        <v>1727</v>
      </c>
    </row>
    <row r="100" spans="1:7" ht="26.25" customHeight="1" x14ac:dyDescent="0.25">
      <c r="A100" s="74">
        <v>42</v>
      </c>
      <c r="B100" s="75"/>
      <c r="C100" s="23"/>
      <c r="D100" s="23" t="s">
        <v>27</v>
      </c>
      <c r="E100" s="8">
        <v>1660</v>
      </c>
      <c r="F100" s="8">
        <v>1693</v>
      </c>
      <c r="G100" s="9">
        <v>1727</v>
      </c>
    </row>
    <row r="101" spans="1:7" ht="26.25" customHeight="1" x14ac:dyDescent="0.25">
      <c r="A101" s="74" t="s">
        <v>116</v>
      </c>
      <c r="B101" s="75"/>
      <c r="C101" s="23"/>
      <c r="D101" s="23" t="s">
        <v>117</v>
      </c>
      <c r="E101" s="8">
        <f>SUM(E102)</f>
        <v>33000</v>
      </c>
      <c r="F101" s="8">
        <f t="shared" ref="F101:G101" si="45">SUM(F102)</f>
        <v>33660</v>
      </c>
      <c r="G101" s="8">
        <f t="shared" si="45"/>
        <v>34333</v>
      </c>
    </row>
    <row r="102" spans="1:7" ht="26.25" customHeight="1" x14ac:dyDescent="0.25">
      <c r="A102" s="74">
        <v>4</v>
      </c>
      <c r="B102" s="75"/>
      <c r="C102" s="23"/>
      <c r="D102" s="23" t="s">
        <v>12</v>
      </c>
      <c r="E102" s="8">
        <f>SUM(E103)</f>
        <v>33000</v>
      </c>
      <c r="F102" s="8">
        <f t="shared" ref="F102:G102" si="46">SUM(F103)</f>
        <v>33660</v>
      </c>
      <c r="G102" s="8">
        <f t="shared" si="46"/>
        <v>34333</v>
      </c>
    </row>
    <row r="103" spans="1:7" ht="26.25" customHeight="1" x14ac:dyDescent="0.25">
      <c r="A103" s="74">
        <v>42</v>
      </c>
      <c r="B103" s="75"/>
      <c r="C103" s="23"/>
      <c r="D103" s="23" t="s">
        <v>27</v>
      </c>
      <c r="E103" s="8">
        <v>33000</v>
      </c>
      <c r="F103" s="8">
        <v>33660</v>
      </c>
      <c r="G103" s="9">
        <v>34333</v>
      </c>
    </row>
    <row r="104" spans="1:7" ht="26.25" customHeight="1" x14ac:dyDescent="0.25">
      <c r="A104" s="74" t="s">
        <v>93</v>
      </c>
      <c r="B104" s="73"/>
      <c r="C104" s="24"/>
      <c r="D104" s="23" t="s">
        <v>103</v>
      </c>
      <c r="E104" s="8">
        <f>SUM(E105)</f>
        <v>1062</v>
      </c>
      <c r="F104" s="8">
        <f t="shared" ref="F104:G104" si="47">SUM(F105)</f>
        <v>1083</v>
      </c>
      <c r="G104" s="8">
        <f t="shared" si="47"/>
        <v>1105</v>
      </c>
    </row>
    <row r="105" spans="1:7" ht="26.25" customHeight="1" x14ac:dyDescent="0.25">
      <c r="A105" s="74">
        <v>4</v>
      </c>
      <c r="B105" s="75"/>
      <c r="C105" s="23"/>
      <c r="D105" s="23" t="s">
        <v>12</v>
      </c>
      <c r="E105" s="8">
        <f>SUM(E106)</f>
        <v>1062</v>
      </c>
      <c r="F105" s="8">
        <f t="shared" ref="F105:G105" si="48">SUM(F106)</f>
        <v>1083</v>
      </c>
      <c r="G105" s="8">
        <f t="shared" si="48"/>
        <v>1105</v>
      </c>
    </row>
    <row r="106" spans="1:7" ht="26.25" customHeight="1" x14ac:dyDescent="0.25">
      <c r="A106" s="74">
        <v>42</v>
      </c>
      <c r="B106" s="75"/>
      <c r="C106" s="23"/>
      <c r="D106" s="23" t="s">
        <v>27</v>
      </c>
      <c r="E106" s="8">
        <v>1062</v>
      </c>
      <c r="F106" s="8">
        <v>1083</v>
      </c>
      <c r="G106" s="9">
        <v>1105</v>
      </c>
    </row>
    <row r="107" spans="1:7" ht="26.25" customHeight="1" x14ac:dyDescent="0.25">
      <c r="A107" s="109" t="s">
        <v>128</v>
      </c>
      <c r="B107" s="110"/>
      <c r="C107" s="108"/>
      <c r="D107" s="104" t="s">
        <v>127</v>
      </c>
      <c r="E107" s="105">
        <f>SUM(E108)</f>
        <v>2000</v>
      </c>
      <c r="F107" s="105">
        <f t="shared" ref="F107:G107" si="49">SUM(F108)</f>
        <v>2040</v>
      </c>
      <c r="G107" s="105">
        <f t="shared" si="49"/>
        <v>2080</v>
      </c>
    </row>
    <row r="108" spans="1:7" ht="26.25" customHeight="1" x14ac:dyDescent="0.25">
      <c r="A108" s="72" t="s">
        <v>126</v>
      </c>
      <c r="B108" s="73"/>
      <c r="C108" s="24"/>
      <c r="D108" s="24" t="s">
        <v>127</v>
      </c>
      <c r="E108" s="88">
        <f>SUM(E109)</f>
        <v>2000</v>
      </c>
      <c r="F108" s="88">
        <f t="shared" ref="F108:G110" si="50">SUM(F109)</f>
        <v>2040</v>
      </c>
      <c r="G108" s="88">
        <f t="shared" si="50"/>
        <v>2080</v>
      </c>
    </row>
    <row r="109" spans="1:7" ht="26.25" customHeight="1" x14ac:dyDescent="0.25">
      <c r="A109" s="98" t="s">
        <v>87</v>
      </c>
      <c r="B109" s="99"/>
      <c r="C109" s="100"/>
      <c r="D109" s="23" t="s">
        <v>88</v>
      </c>
      <c r="E109" s="8">
        <f>SUM(E110)</f>
        <v>2000</v>
      </c>
      <c r="F109" s="8">
        <f t="shared" si="50"/>
        <v>2040</v>
      </c>
      <c r="G109" s="8">
        <f t="shared" si="50"/>
        <v>2080</v>
      </c>
    </row>
    <row r="110" spans="1:7" x14ac:dyDescent="0.25">
      <c r="A110" s="140">
        <v>3</v>
      </c>
      <c r="B110" s="141"/>
      <c r="C110" s="142"/>
      <c r="D110" s="23" t="s">
        <v>10</v>
      </c>
      <c r="E110" s="8">
        <f>SUM(E111)</f>
        <v>2000</v>
      </c>
      <c r="F110" s="8">
        <f t="shared" si="50"/>
        <v>2040</v>
      </c>
      <c r="G110" s="8">
        <f t="shared" si="50"/>
        <v>2080</v>
      </c>
    </row>
    <row r="111" spans="1:7" x14ac:dyDescent="0.25">
      <c r="A111" s="140">
        <v>32</v>
      </c>
      <c r="B111" s="141"/>
      <c r="C111" s="142"/>
      <c r="D111" s="23" t="s">
        <v>20</v>
      </c>
      <c r="E111" s="8">
        <v>2000</v>
      </c>
      <c r="F111" s="8">
        <v>2040</v>
      </c>
      <c r="G111" s="9">
        <v>2080</v>
      </c>
    </row>
    <row r="112" spans="1:7" x14ac:dyDescent="0.25">
      <c r="A112" s="79"/>
      <c r="B112" s="79"/>
      <c r="C112" s="79"/>
      <c r="D112" s="80"/>
      <c r="E112" s="81"/>
      <c r="F112" s="81"/>
      <c r="G112" s="82"/>
    </row>
    <row r="113" spans="1:7" x14ac:dyDescent="0.25">
      <c r="A113" s="79"/>
      <c r="B113" s="79"/>
      <c r="C113" s="79"/>
      <c r="D113" s="80"/>
      <c r="E113" s="81"/>
      <c r="F113" s="81"/>
      <c r="G113" s="82"/>
    </row>
  </sheetData>
  <mergeCells count="29">
    <mergeCell ref="A7:C7"/>
    <mergeCell ref="A8:C8"/>
    <mergeCell ref="A1:G1"/>
    <mergeCell ref="A3:G3"/>
    <mergeCell ref="A5:C5"/>
    <mergeCell ref="A9:C9"/>
    <mergeCell ref="A10:C10"/>
    <mergeCell ref="A12:C12"/>
    <mergeCell ref="A11:C11"/>
    <mergeCell ref="A111:C111"/>
    <mergeCell ref="A17:C17"/>
    <mergeCell ref="A32:C32"/>
    <mergeCell ref="A33:C33"/>
    <mergeCell ref="A35:C35"/>
    <mergeCell ref="A36:C36"/>
    <mergeCell ref="A38:C38"/>
    <mergeCell ref="A39:C39"/>
    <mergeCell ref="A55:C55"/>
    <mergeCell ref="A59:C59"/>
    <mergeCell ref="A67:C67"/>
    <mergeCell ref="A69:C69"/>
    <mergeCell ref="A44:C44"/>
    <mergeCell ref="A94:C94"/>
    <mergeCell ref="A110:C110"/>
    <mergeCell ref="A86:C86"/>
    <mergeCell ref="A87:C87"/>
    <mergeCell ref="A88:C88"/>
    <mergeCell ref="A90:C90"/>
    <mergeCell ref="A91:C91"/>
  </mergeCells>
  <pageMargins left="0.7" right="0.7" top="0.75" bottom="0.75" header="0.3" footer="0.3"/>
  <pageSetup paperSize="9" scale="9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B4E64C075144A97774078E840ADA8" ma:contentTypeVersion="17" ma:contentTypeDescription="Create a new document." ma:contentTypeScope="" ma:versionID="ebe0e8c6a4bcdfa6d7c40868781fc0b4">
  <xsd:schema xmlns:xsd="http://www.w3.org/2001/XMLSchema" xmlns:xs="http://www.w3.org/2001/XMLSchema" xmlns:p="http://schemas.microsoft.com/office/2006/metadata/properties" xmlns:ns2="6d61b630-1d91-40ab-8e9b-8e9455b049fe" xmlns:ns3="8f68a5de-f7da-44ea-a0a6-768bc904f3ae" targetNamespace="http://schemas.microsoft.com/office/2006/metadata/properties" ma:root="true" ma:fieldsID="20172686e902e35426a94266973d33b1" ns2:_="" ns3:_="">
    <xsd:import namespace="6d61b630-1d91-40ab-8e9b-8e9455b049fe"/>
    <xsd:import namespace="8f68a5de-f7da-44ea-a0a6-768bc904f3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1b630-1d91-40ab-8e9b-8e9455b04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74b04e-36ac-4328-96f0-c50880d969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8a5de-f7da-44ea-a0a6-768bc904f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51bc6-9626-49bd-b247-48a84ca0b005}" ma:internalName="TaxCatchAll" ma:showField="CatchAllData" ma:web="8f68a5de-f7da-44ea-a0a6-768bc904f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61b630-1d91-40ab-8e9b-8e9455b049fe">
      <Terms xmlns="http://schemas.microsoft.com/office/infopath/2007/PartnerControls"/>
    </lcf76f155ced4ddcb4097134ff3c332f>
    <TaxCatchAll xmlns="8f68a5de-f7da-44ea-a0a6-768bc904f3a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BE5DE-9EDA-4569-8FC8-B556E2357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1b630-1d91-40ab-8e9b-8e9455b049fe"/>
    <ds:schemaRef ds:uri="8f68a5de-f7da-44ea-a0a6-768bc904f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6185F3-D8FD-49CD-B246-76D194677110}">
  <ds:schemaRefs>
    <ds:schemaRef ds:uri="http://purl.org/dc/elements/1.1/"/>
    <ds:schemaRef ds:uri="8f68a5de-f7da-44ea-a0a6-768bc904f3a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6d61b630-1d91-40ab-8e9b-8e9455b049f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DA75F7-2D9D-404D-90D7-685B07BCF3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Prihodi i rashodi po izvorima</vt:lpstr>
      <vt:lpstr>Rashodi prema funkcijskoj kl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Josip Jukić</cp:lastModifiedBy>
  <cp:lastPrinted>2023-12-29T08:13:05Z</cp:lastPrinted>
  <dcterms:created xsi:type="dcterms:W3CDTF">2022-08-12T12:51:27Z</dcterms:created>
  <dcterms:modified xsi:type="dcterms:W3CDTF">2023-12-29T08:44:08Z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0x01010056BB4E64C075144A97774078E840ADA8</vt:lpwstr>
  </property>
  <property fmtid="{D5CDD505-2E9C-101B-9397-08002B2CF9AE}" pid="3" name="MediaServiceImageTags">
    <vt:lpwstr/>
  </property>
</Properties>
</file>